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SGRA Bureau\2021\Match-Play\"/>
    </mc:Choice>
  </mc:AlternateContent>
  <xr:revisionPtr revIDLastSave="0" documentId="8_{B7298057-952B-4F03-AE3C-72934865CB7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 16 " sheetId="5" r:id="rId1"/>
    <sheet name="Feuil1" sheetId="6" r:id="rId2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5" l="1"/>
  <c r="E23" i="5"/>
  <c r="M78" i="5"/>
  <c r="G78" i="5"/>
  <c r="M77" i="5"/>
  <c r="G77" i="5"/>
  <c r="M76" i="5"/>
  <c r="G76" i="5"/>
  <c r="M75" i="5"/>
  <c r="G75" i="5"/>
  <c r="M74" i="5"/>
  <c r="G74" i="5"/>
  <c r="M68" i="5"/>
  <c r="G68" i="5"/>
  <c r="M67" i="5"/>
  <c r="M66" i="5"/>
  <c r="G66" i="5"/>
  <c r="M65" i="5"/>
  <c r="G65" i="5"/>
  <c r="M64" i="5"/>
  <c r="G64" i="5"/>
  <c r="M58" i="5"/>
  <c r="G58" i="5"/>
  <c r="M57" i="5"/>
  <c r="G57" i="5"/>
  <c r="M56" i="5"/>
  <c r="G56" i="5"/>
  <c r="M55" i="5"/>
  <c r="G55" i="5"/>
  <c r="M54" i="5"/>
  <c r="G54" i="5"/>
  <c r="M49" i="5"/>
  <c r="G49" i="5"/>
  <c r="M48" i="5"/>
  <c r="G48" i="5"/>
  <c r="M47" i="5"/>
  <c r="G47" i="5"/>
  <c r="M46" i="5"/>
  <c r="G46" i="5"/>
  <c r="M45" i="5"/>
  <c r="G45" i="5"/>
  <c r="M40" i="5"/>
  <c r="G40" i="5"/>
  <c r="M39" i="5"/>
  <c r="G39" i="5"/>
  <c r="M38" i="5"/>
  <c r="G38" i="5"/>
  <c r="M37" i="5"/>
  <c r="G37" i="5"/>
  <c r="M36" i="5"/>
  <c r="G36" i="5"/>
  <c r="M31" i="5"/>
  <c r="G31" i="5"/>
  <c r="M30" i="5"/>
  <c r="G30" i="5"/>
  <c r="M29" i="5"/>
  <c r="G29" i="5"/>
  <c r="M28" i="5"/>
  <c r="G28" i="5"/>
  <c r="M27" i="5"/>
  <c r="G27" i="5"/>
  <c r="M22" i="5"/>
  <c r="G22" i="5"/>
  <c r="M21" i="5"/>
  <c r="G21" i="5"/>
  <c r="M20" i="5"/>
  <c r="G20" i="5"/>
  <c r="M19" i="5"/>
  <c r="G19" i="5"/>
  <c r="M18" i="5"/>
  <c r="G18" i="5"/>
  <c r="G13" i="5"/>
  <c r="M13" i="5"/>
  <c r="G12" i="5"/>
  <c r="M12" i="5"/>
  <c r="G11" i="5"/>
  <c r="M11" i="5"/>
  <c r="G10" i="5"/>
  <c r="M10" i="5"/>
  <c r="G9" i="5"/>
  <c r="M9" i="5"/>
  <c r="K14" i="5"/>
  <c r="K59" i="5"/>
  <c r="E59" i="5"/>
  <c r="K50" i="5"/>
  <c r="E50" i="5"/>
  <c r="K32" i="5"/>
  <c r="E14" i="5"/>
</calcChain>
</file>

<file path=xl/sharedStrings.xml><?xml version="1.0" encoding="utf-8"?>
<sst xmlns="http://schemas.openxmlformats.org/spreadsheetml/2006/main" count="266" uniqueCount="104">
  <si>
    <t>Hcp</t>
  </si>
  <si>
    <t>D1</t>
  </si>
  <si>
    <t>D2</t>
  </si>
  <si>
    <t>H1</t>
  </si>
  <si>
    <t>H2</t>
  </si>
  <si>
    <t>H3</t>
  </si>
  <si>
    <t>Nom Prenom</t>
  </si>
  <si>
    <t>Slope jaune Messieurs</t>
  </si>
  <si>
    <t>Slope rouge Dames</t>
  </si>
  <si>
    <t>Pts</t>
  </si>
  <si>
    <t>Idx</t>
  </si>
  <si>
    <t>PAR</t>
  </si>
  <si>
    <t>SSS jaune Messieurs</t>
  </si>
  <si>
    <t>SSS rouge Dames</t>
  </si>
  <si>
    <t>Coups reçus</t>
  </si>
  <si>
    <t>8h30</t>
  </si>
  <si>
    <t>9h12</t>
  </si>
  <si>
    <t>9h54</t>
  </si>
  <si>
    <t>10h36</t>
  </si>
  <si>
    <t>11h18</t>
  </si>
  <si>
    <t>12h00</t>
  </si>
  <si>
    <t>12h42</t>
  </si>
  <si>
    <t>1/4 de FINALE</t>
  </si>
  <si>
    <t>MATCH PLAY  2021</t>
  </si>
  <si>
    <t>COMMANDERIE</t>
  </si>
  <si>
    <t>BRUT</t>
  </si>
  <si>
    <t>NET</t>
  </si>
  <si>
    <t>CLOU</t>
  </si>
  <si>
    <t>BRESSE</t>
  </si>
  <si>
    <t>GCL</t>
  </si>
  <si>
    <t>GONVILLE</t>
  </si>
  <si>
    <t>ST ETIENNE</t>
  </si>
  <si>
    <t>CHANALETS</t>
  </si>
  <si>
    <t>AIX LES BAINS</t>
  </si>
  <si>
    <t>VALENCE</t>
  </si>
  <si>
    <t>ALBON</t>
  </si>
  <si>
    <t>SALVAGNY</t>
  </si>
  <si>
    <t>CORRENCON</t>
  </si>
  <si>
    <t>MONTPENSIER</t>
  </si>
  <si>
    <t>CHAMONIX</t>
  </si>
  <si>
    <t>CUNNINGHAM Sarah</t>
  </si>
  <si>
    <t>CROSET Josiane</t>
  </si>
  <si>
    <t>DUNBAR Graeme</t>
  </si>
  <si>
    <t>MARIAZ Louis</t>
  </si>
  <si>
    <t>DUBOIS J. Yves</t>
  </si>
  <si>
    <t>PIGNAL Corine</t>
  </si>
  <si>
    <t>PALAYER Isabelle</t>
  </si>
  <si>
    <t>NIENHUIJS Winne</t>
  </si>
  <si>
    <t>DUCERF Christian</t>
  </si>
  <si>
    <t>FAVRE Stéphane</t>
  </si>
  <si>
    <t>GUILLERMET Caroline</t>
  </si>
  <si>
    <t>BONNET Christine</t>
  </si>
  <si>
    <t>LEBRAT Franki</t>
  </si>
  <si>
    <t>GUILLERMET J. Louis</t>
  </si>
  <si>
    <t>NOCA Philippe</t>
  </si>
  <si>
    <t>CHAMBAZ Edith</t>
  </si>
  <si>
    <t>MEJAN Yannick</t>
  </si>
  <si>
    <t>CHEVRET Gabriel</t>
  </si>
  <si>
    <t>FILLOT Norbert</t>
  </si>
  <si>
    <t>CHOUBRAC Isabelle</t>
  </si>
  <si>
    <t>GOICHOT Danie</t>
  </si>
  <si>
    <t>CASTERAN J. Paul</t>
  </si>
  <si>
    <t>ROBERT Eric</t>
  </si>
  <si>
    <t>POUZET Jean</t>
  </si>
  <si>
    <t>LINCOLN Jane</t>
  </si>
  <si>
    <t>OEHRLI Renée</t>
  </si>
  <si>
    <t>LINCOLN Robert</t>
  </si>
  <si>
    <t>OEHRLI Christian</t>
  </si>
  <si>
    <t>CASSARD Michel</t>
  </si>
  <si>
    <t>BERNOLE Christine</t>
  </si>
  <si>
    <t>ODE Hélène</t>
  </si>
  <si>
    <t>LAMBERT J. Michel</t>
  </si>
  <si>
    <t>DOYEUX Patrice</t>
  </si>
  <si>
    <t>MARMORAT Vincent</t>
  </si>
  <si>
    <t>RIEGERT Le Perchet</t>
  </si>
  <si>
    <t>CHARRIERE Béatrice</t>
  </si>
  <si>
    <t>FOURCADE André</t>
  </si>
  <si>
    <t>LOUGE Alain</t>
  </si>
  <si>
    <t>POURRE J. Jacques</t>
  </si>
  <si>
    <t>ROY Michèle</t>
  </si>
  <si>
    <t>PAVIS Marie José</t>
  </si>
  <si>
    <t>DEBOT Thierry</t>
  </si>
  <si>
    <t>LAHBARI Jonesse</t>
  </si>
  <si>
    <t>BERGEAUD Brigitte</t>
  </si>
  <si>
    <t>SAINFORT Dominique</t>
  </si>
  <si>
    <r>
      <t xml:space="preserve">BONNET PIRON </t>
    </r>
    <r>
      <rPr>
        <b/>
        <sz val="10"/>
        <rFont val="Arial"/>
        <family val="2"/>
      </rPr>
      <t>Michèle</t>
    </r>
  </si>
  <si>
    <t>TERMET Brigitte</t>
  </si>
  <si>
    <t>FLETY Patrick</t>
  </si>
  <si>
    <t>BONNET PIRON Guy</t>
  </si>
  <si>
    <t>TERMET Jérôme</t>
  </si>
  <si>
    <t>PERUFFO Françoise</t>
  </si>
  <si>
    <t>SCHELLHORN Reiner</t>
  </si>
  <si>
    <t>VIZIER Bernard</t>
  </si>
  <si>
    <t>PERUFFO Michel</t>
  </si>
  <si>
    <t>AMAGAT Claude</t>
  </si>
  <si>
    <t>PUECH Pierre</t>
  </si>
  <si>
    <t>MATHON Bernard</t>
  </si>
  <si>
    <r>
      <t xml:space="preserve">SCHELLHORN </t>
    </r>
    <r>
      <rPr>
        <b/>
        <sz val="8"/>
        <rFont val="Arial"/>
        <family val="2"/>
      </rPr>
      <t>Bernadette</t>
    </r>
  </si>
  <si>
    <t>MARQUES Fernando</t>
  </si>
  <si>
    <t>BOUILLOC Frederique</t>
  </si>
  <si>
    <t>QUALIFIE</t>
  </si>
  <si>
    <t>ELIMINE</t>
  </si>
  <si>
    <t>GETS</t>
  </si>
  <si>
    <t>FORFAIT / ELIMINE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</si>
</sst>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"/>
  </numFmts>
  <fonts count="19" x14ac:knownFonts="1">
    <font>
      <sz val="12"/>
      <name val="Arial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1" fontId="1" fillId="2" borderId="1" xfId="0" applyNumberFormat="1" applyFont="1" applyFill="1" applyBorder="1" applyProtection="1"/>
    <xf numFmtId="1" fontId="1" fillId="2" borderId="2" xfId="0" applyNumberFormat="1" applyFont="1" applyFill="1" applyBorder="1" applyProtection="1"/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0" fillId="0" borderId="3" xfId="0" applyBorder="1" applyProtection="1"/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1" fontId="0" fillId="0" borderId="0" xfId="0" applyNumberFormat="1" applyFill="1" applyBorder="1" applyProtection="1"/>
    <xf numFmtId="0" fontId="3" fillId="0" borderId="0" xfId="0" applyFont="1" applyBorder="1" applyProtection="1"/>
    <xf numFmtId="0" fontId="6" fillId="0" borderId="0" xfId="0" applyFont="1" applyBorder="1" applyProtection="1"/>
    <xf numFmtId="165" fontId="8" fillId="0" borderId="0" xfId="0" applyNumberFormat="1" applyFont="1" applyProtection="1"/>
    <xf numFmtId="0" fontId="10" fillId="0" borderId="0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8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textRotation="90" wrapText="1" shrinkToFit="1"/>
    </xf>
    <xf numFmtId="1" fontId="1" fillId="0" borderId="9" xfId="0" applyNumberFormat="1" applyFont="1" applyFill="1" applyBorder="1" applyAlignment="1" applyProtection="1">
      <alignment horizontal="center" vertical="center"/>
    </xf>
    <xf numFmtId="164" fontId="13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/>
    </xf>
    <xf numFmtId="0" fontId="1" fillId="0" borderId="10" xfId="0" applyFont="1" applyFill="1" applyBorder="1" applyProtection="1">
      <protection locked="0"/>
    </xf>
    <xf numFmtId="1" fontId="1" fillId="0" borderId="11" xfId="0" applyNumberFormat="1" applyFont="1" applyFill="1" applyBorder="1" applyAlignment="1" applyProtection="1">
      <alignment horizontal="center" vertical="center"/>
    </xf>
    <xf numFmtId="164" fontId="13" fillId="0" borderId="1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</xf>
    <xf numFmtId="164" fontId="13" fillId="0" borderId="12" xfId="0" applyNumberFormat="1" applyFont="1" applyFill="1" applyBorder="1" applyAlignment="1" applyProtection="1">
      <alignment horizontal="center" vertical="center"/>
    </xf>
    <xf numFmtId="164" fontId="0" fillId="0" borderId="13" xfId="0" applyNumberFormat="1" applyBorder="1" applyProtection="1"/>
    <xf numFmtId="164" fontId="0" fillId="0" borderId="14" xfId="0" applyNumberFormat="1" applyBorder="1" applyProtection="1"/>
    <xf numFmtId="1" fontId="13" fillId="0" borderId="15" xfId="0" applyNumberFormat="1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left" vertical="center"/>
    </xf>
    <xf numFmtId="1" fontId="13" fillId="0" borderId="12" xfId="0" applyNumberFormat="1" applyFont="1" applyFill="1" applyBorder="1" applyAlignment="1" applyProtection="1">
      <alignment horizontal="left" vertical="center"/>
    </xf>
    <xf numFmtId="1" fontId="13" fillId="0" borderId="9" xfId="0" applyNumberFormat="1" applyFont="1" applyFill="1" applyBorder="1" applyAlignment="1" applyProtection="1">
      <alignment horizontal="left" vertical="center"/>
    </xf>
    <xf numFmtId="1" fontId="1" fillId="0" borderId="1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1" fontId="1" fillId="0" borderId="11" xfId="0" applyNumberFormat="1" applyFont="1" applyFill="1" applyBorder="1" applyAlignment="1" applyProtection="1">
      <alignment horizontal="left" vertical="center"/>
    </xf>
    <xf numFmtId="15" fontId="5" fillId="0" borderId="0" xfId="0" applyNumberFormat="1" applyFont="1" applyAlignment="1" applyProtection="1">
      <alignment vertical="center"/>
      <protection locked="0"/>
    </xf>
    <xf numFmtId="165" fontId="15" fillId="0" borderId="0" xfId="0" applyNumberFormat="1" applyFont="1" applyProtection="1"/>
    <xf numFmtId="1" fontId="1" fillId="0" borderId="15" xfId="0" applyNumberFormat="1" applyFont="1" applyFill="1" applyBorder="1" applyAlignment="1" applyProtection="1">
      <alignment horizontal="left" vertical="center"/>
    </xf>
    <xf numFmtId="1" fontId="1" fillId="0" borderId="12" xfId="0" applyNumberFormat="1" applyFont="1" applyFill="1" applyBorder="1" applyAlignment="1" applyProtection="1">
      <alignment horizontal="left" vertical="center"/>
    </xf>
    <xf numFmtId="1" fontId="1" fillId="0" borderId="15" xfId="0" applyNumberFormat="1" applyFont="1" applyFill="1" applyBorder="1" applyAlignment="1" applyProtection="1">
      <alignment vertical="center"/>
    </xf>
    <xf numFmtId="1" fontId="1" fillId="0" borderId="1" xfId="0" applyNumberFormat="1" applyFont="1" applyFill="1" applyBorder="1" applyAlignment="1" applyProtection="1">
      <alignment vertical="center"/>
    </xf>
    <xf numFmtId="1" fontId="1" fillId="0" borderId="12" xfId="0" applyNumberFormat="1" applyFont="1" applyFill="1" applyBorder="1" applyAlignment="1" applyProtection="1">
      <alignment vertical="center"/>
    </xf>
    <xf numFmtId="1" fontId="1" fillId="0" borderId="9" xfId="0" applyNumberFormat="1" applyFont="1" applyFill="1" applyBorder="1" applyAlignment="1" applyProtection="1">
      <alignment vertical="center"/>
    </xf>
    <xf numFmtId="0" fontId="10" fillId="0" borderId="0" xfId="0" applyFont="1" applyFill="1" applyBorder="1" applyProtection="1"/>
    <xf numFmtId="0" fontId="1" fillId="4" borderId="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/>
    </xf>
    <xf numFmtId="0" fontId="1" fillId="5" borderId="1" xfId="0" applyFont="1" applyFill="1" applyBorder="1" applyAlignment="1" applyProtection="1">
      <alignment horizontal="right"/>
    </xf>
    <xf numFmtId="0" fontId="1" fillId="5" borderId="1" xfId="0" applyFont="1" applyFill="1" applyBorder="1" applyProtection="1">
      <protection locked="0"/>
    </xf>
    <xf numFmtId="0" fontId="5" fillId="6" borderId="0" xfId="0" applyFont="1" applyFill="1" applyAlignment="1">
      <alignment horizontal="center"/>
    </xf>
    <xf numFmtId="15" fontId="14" fillId="6" borderId="0" xfId="0" applyNumberFormat="1" applyFont="1" applyFill="1"/>
    <xf numFmtId="0" fontId="5" fillId="6" borderId="16" xfId="0" applyFont="1" applyFill="1" applyBorder="1" applyAlignment="1" applyProtection="1">
      <alignment horizontal="left" vertical="center"/>
    </xf>
    <xf numFmtId="0" fontId="14" fillId="6" borderId="17" xfId="0" applyFont="1" applyFill="1" applyBorder="1" applyAlignment="1" applyProtection="1">
      <alignment horizontal="left" vertical="center"/>
    </xf>
    <xf numFmtId="15" fontId="5" fillId="6" borderId="18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ill="1"/>
    <xf numFmtId="2" fontId="11" fillId="4" borderId="1" xfId="0" applyNumberFormat="1" applyFont="1" applyFill="1" applyBorder="1" applyProtection="1">
      <protection locked="0"/>
    </xf>
    <xf numFmtId="2" fontId="11" fillId="5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164" fontId="7" fillId="0" borderId="8" xfId="0" applyNumberFormat="1" applyFont="1" applyFill="1" applyBorder="1" applyProtection="1"/>
    <xf numFmtId="0" fontId="18" fillId="10" borderId="0" xfId="0" applyFont="1" applyFill="1" applyBorder="1" applyProtection="1"/>
    <xf numFmtId="0" fontId="18" fillId="11" borderId="0" xfId="0" applyFont="1" applyFill="1" applyBorder="1" applyProtection="1"/>
    <xf numFmtId="0" fontId="1" fillId="7" borderId="16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4" fillId="9" borderId="16" xfId="0" applyFont="1" applyFill="1" applyBorder="1" applyAlignment="1" applyProtection="1">
      <alignment horizontal="center" vertical="center"/>
      <protection locked="0"/>
    </xf>
    <xf numFmtId="0" fontId="14" fillId="9" borderId="17" xfId="0" applyFont="1" applyFill="1" applyBorder="1" applyAlignment="1" applyProtection="1">
      <alignment horizontal="center" vertical="center"/>
      <protection locked="0"/>
    </xf>
    <xf numFmtId="0" fontId="14" fillId="9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right"/>
    </xf>
    <xf numFmtId="0" fontId="1" fillId="5" borderId="1" xfId="0" applyFont="1" applyFill="1" applyBorder="1" applyAlignment="1" applyProtection="1">
      <alignment horizontal="right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1" fillId="9" borderId="23" xfId="0" applyFont="1" applyFill="1" applyBorder="1" applyAlignment="1" applyProtection="1">
      <alignment horizontal="center" vertical="center"/>
    </xf>
    <xf numFmtId="0" fontId="1" fillId="9" borderId="24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Fill="1" applyAlignment="1" applyProtection="1"/>
    <xf numFmtId="0" fontId="1" fillId="4" borderId="25" xfId="0" applyFont="1" applyFill="1" applyBorder="1" applyAlignment="1" applyProtection="1">
      <alignment horizontal="right"/>
    </xf>
    <xf numFmtId="0" fontId="0" fillId="4" borderId="26" xfId="0" applyFill="1" applyBorder="1" applyAlignment="1" applyProtection="1">
      <alignment horizontal="right"/>
    </xf>
    <xf numFmtId="0" fontId="1" fillId="5" borderId="25" xfId="0" applyFont="1" applyFill="1" applyBorder="1" applyAlignment="1" applyProtection="1">
      <alignment horizontal="right"/>
    </xf>
    <xf numFmtId="0" fontId="1" fillId="5" borderId="26" xfId="0" applyFont="1" applyFill="1" applyBorder="1" applyAlignment="1" applyProtection="1">
      <alignment horizontal="right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5" fillId="8" borderId="20" xfId="0" applyFont="1" applyFill="1" applyBorder="1" applyAlignment="1" applyProtection="1">
      <alignment horizontal="center" vertical="center"/>
      <protection locked="0"/>
    </xf>
    <xf numFmtId="0" fontId="5" fillId="8" borderId="21" xfId="0" applyFont="1" applyFill="1" applyBorder="1" applyAlignment="1" applyProtection="1">
      <alignment horizontal="center" vertical="center"/>
      <protection locked="0"/>
    </xf>
    <xf numFmtId="0" fontId="9" fillId="8" borderId="22" xfId="0" applyFont="1" applyFill="1" applyBorder="1" applyAlignment="1" applyProtection="1">
      <alignment horizontal="center" vertical="center"/>
      <protection locked="0"/>
    </xf>
    <xf numFmtId="0" fontId="9" fillId="8" borderId="20" xfId="0" applyFont="1" applyFill="1" applyBorder="1" applyAlignment="1" applyProtection="1">
      <alignment horizontal="center" vertical="center"/>
      <protection locked="0"/>
    </xf>
    <xf numFmtId="0" fontId="9" fillId="8" borderId="2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topLeftCell="C1" workbookViewId="0">
      <selection activeCell="P55" sqref="P55"/>
    </sheetView>
  </sheetViews>
  <sheetFormatPr baseColWidth="10" defaultColWidth="11.5546875" defaultRowHeight="15" x14ac:dyDescent="0.2"/>
  <cols>
    <col min="1" max="1" width="4.109375" customWidth="1"/>
    <col min="2" max="2" width="4.44140625" customWidth="1"/>
    <col min="3" max="3" width="3.5546875" customWidth="1"/>
    <col min="4" max="4" width="20.21875" customWidth="1"/>
    <col min="5" max="5" width="4.33203125" customWidth="1"/>
    <col min="6" max="6" width="5.33203125" customWidth="1"/>
    <col min="7" max="7" width="4.33203125" customWidth="1"/>
    <col min="8" max="8" width="4.44140625" customWidth="1"/>
    <col min="9" max="9" width="3.5546875" customWidth="1"/>
    <col min="10" max="10" width="20.21875" customWidth="1"/>
    <col min="11" max="11" width="4.33203125" customWidth="1"/>
    <col min="12" max="12" width="5.33203125" customWidth="1"/>
    <col min="13" max="13" width="4.33203125" customWidth="1"/>
  </cols>
  <sheetData>
    <row r="1" spans="1:13" ht="24" thickBot="1" x14ac:dyDescent="0.4">
      <c r="D1" s="59" t="s">
        <v>22</v>
      </c>
      <c r="E1" s="64"/>
      <c r="F1" s="74" t="s">
        <v>25</v>
      </c>
      <c r="G1" s="75"/>
      <c r="H1" s="76" t="s">
        <v>26</v>
      </c>
      <c r="I1" s="77"/>
      <c r="J1" s="60">
        <v>44403</v>
      </c>
    </row>
    <row r="2" spans="1:13" ht="24" thickBot="1" x14ac:dyDescent="0.25">
      <c r="A2" s="3"/>
      <c r="B2" s="3"/>
      <c r="C2" s="61" t="s">
        <v>23</v>
      </c>
      <c r="D2" s="62"/>
      <c r="E2" s="63"/>
      <c r="F2" s="45"/>
      <c r="G2" s="45"/>
      <c r="H2" s="45"/>
      <c r="I2" s="45"/>
      <c r="J2" s="78" t="s">
        <v>24</v>
      </c>
      <c r="K2" s="79"/>
      <c r="L2" s="80"/>
      <c r="M2" s="4"/>
    </row>
    <row r="3" spans="1:13" ht="20.25" x14ac:dyDescent="0.25">
      <c r="A3" s="92"/>
      <c r="B3" s="93"/>
      <c r="C3" s="29"/>
      <c r="D3" s="94" t="s">
        <v>7</v>
      </c>
      <c r="E3" s="95"/>
      <c r="F3" s="54">
        <v>132</v>
      </c>
      <c r="G3" s="5"/>
      <c r="H3" s="5"/>
      <c r="I3" s="5"/>
      <c r="J3" s="96" t="s">
        <v>8</v>
      </c>
      <c r="K3" s="97"/>
      <c r="L3" s="55">
        <v>127</v>
      </c>
      <c r="M3" s="6"/>
    </row>
    <row r="4" spans="1:13" ht="19.5" customHeight="1" x14ac:dyDescent="0.25">
      <c r="A4" s="81"/>
      <c r="B4" s="81"/>
      <c r="C4" s="3"/>
      <c r="D4" s="82" t="s">
        <v>12</v>
      </c>
      <c r="E4" s="82"/>
      <c r="F4" s="65">
        <v>68.66</v>
      </c>
      <c r="G4" s="3"/>
      <c r="H4" s="3"/>
      <c r="I4" s="3"/>
      <c r="J4" s="83" t="s">
        <v>13</v>
      </c>
      <c r="K4" s="83"/>
      <c r="L4" s="66">
        <v>70.52</v>
      </c>
      <c r="M4" s="3"/>
    </row>
    <row r="5" spans="1:13" ht="18.75" customHeight="1" x14ac:dyDescent="0.25">
      <c r="A5" s="24"/>
      <c r="B5" s="24"/>
      <c r="C5" s="3"/>
      <c r="D5" s="28"/>
      <c r="E5" s="56" t="s">
        <v>11</v>
      </c>
      <c r="F5" s="54">
        <v>72</v>
      </c>
      <c r="G5" s="23"/>
      <c r="H5" s="23"/>
      <c r="I5" s="23"/>
      <c r="J5" s="28"/>
      <c r="K5" s="57" t="s">
        <v>11</v>
      </c>
      <c r="L5" s="58">
        <v>72</v>
      </c>
      <c r="M5" s="3"/>
    </row>
    <row r="6" spans="1:13" ht="16.5" thickBot="1" x14ac:dyDescent="0.25">
      <c r="A6" s="90" t="s">
        <v>15</v>
      </c>
      <c r="B6" s="91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9.5" thickTop="1" thickBot="1" x14ac:dyDescent="0.25">
      <c r="A7" s="3"/>
      <c r="B7" s="84" t="s">
        <v>27</v>
      </c>
      <c r="C7" s="85"/>
      <c r="D7" s="85"/>
      <c r="E7" s="85"/>
      <c r="F7" s="85"/>
      <c r="G7" s="86"/>
      <c r="H7" s="87" t="s">
        <v>28</v>
      </c>
      <c r="I7" s="88"/>
      <c r="J7" s="88"/>
      <c r="K7" s="88"/>
      <c r="L7" s="88"/>
      <c r="M7" s="89"/>
    </row>
    <row r="8" spans="1:13" ht="33" customHeight="1" thickTop="1" x14ac:dyDescent="0.2">
      <c r="A8" s="3"/>
      <c r="B8" s="7"/>
      <c r="C8" s="25" t="s">
        <v>14</v>
      </c>
      <c r="D8" s="8" t="s">
        <v>6</v>
      </c>
      <c r="E8" s="8" t="s">
        <v>9</v>
      </c>
      <c r="F8" s="8" t="s">
        <v>10</v>
      </c>
      <c r="G8" s="9" t="s">
        <v>0</v>
      </c>
      <c r="H8" s="7"/>
      <c r="I8" s="25" t="s">
        <v>14</v>
      </c>
      <c r="J8" s="8" t="s">
        <v>6</v>
      </c>
      <c r="K8" s="8" t="s">
        <v>9</v>
      </c>
      <c r="L8" s="8" t="s">
        <v>10</v>
      </c>
      <c r="M8" s="9" t="s">
        <v>0</v>
      </c>
    </row>
    <row r="9" spans="1:13" ht="15.75" x14ac:dyDescent="0.25">
      <c r="A9" s="16">
        <v>0.35416666666666669</v>
      </c>
      <c r="B9" s="10" t="s">
        <v>1</v>
      </c>
      <c r="C9" s="1"/>
      <c r="D9" s="49" t="s">
        <v>45</v>
      </c>
      <c r="E9" s="67">
        <v>0</v>
      </c>
      <c r="F9" s="33">
        <v>20.399999999999999</v>
      </c>
      <c r="G9" s="36">
        <f>IF(ISBLANK(F9),0,IF(LEFT(B9)="D",F9*$L$3/113+($L$4-$L$5),F9*$F$3/113+($F$4-$F$5)))</f>
        <v>21.447433628318578</v>
      </c>
      <c r="H9" s="10" t="s">
        <v>1</v>
      </c>
      <c r="I9" s="1"/>
      <c r="J9" s="44" t="s">
        <v>83</v>
      </c>
      <c r="K9" s="68">
        <v>2.2999999999999998</v>
      </c>
      <c r="L9" s="31">
        <v>11.2</v>
      </c>
      <c r="M9" s="36">
        <f>IF(ISBLANK(L9),0,IF(LEFT(H9)="D",L9*$L$3/113+($L$4-$L$5),L9*$F$3/113+($F$4-$F$5)))</f>
        <v>11.107610619469021</v>
      </c>
    </row>
    <row r="10" spans="1:13" ht="15.75" x14ac:dyDescent="0.25">
      <c r="A10" s="16">
        <v>0.35972222222222222</v>
      </c>
      <c r="B10" s="10" t="s">
        <v>2</v>
      </c>
      <c r="C10" s="1"/>
      <c r="D10" s="49" t="s">
        <v>46</v>
      </c>
      <c r="E10" s="68">
        <v>0</v>
      </c>
      <c r="F10" s="31">
        <v>20.6</v>
      </c>
      <c r="G10" s="36">
        <f>IF(ISBLANK(F10),0,IF(LEFT(B10)="D",F10*$L$3/113+($L$4-$L$5),F10*$F$3/113+($F$4-$F$5)))</f>
        <v>21.67221238938053</v>
      </c>
      <c r="H10" s="10" t="s">
        <v>2</v>
      </c>
      <c r="I10" s="1"/>
      <c r="J10" s="42" t="s">
        <v>84</v>
      </c>
      <c r="K10" s="67">
        <v>2.4</v>
      </c>
      <c r="L10" s="33">
        <v>13</v>
      </c>
      <c r="M10" s="36">
        <f>IF(ISBLANK(L10),0,IF(LEFT(H10)="D",L10*$L$3/113+($L$4-$L$5),L10*$F$3/113+($F$4-$F$5)))</f>
        <v>13.130619469026545</v>
      </c>
    </row>
    <row r="11" spans="1:13" ht="15.75" x14ac:dyDescent="0.25">
      <c r="A11" s="16">
        <v>0.36527777777777781</v>
      </c>
      <c r="B11" s="10" t="s">
        <v>3</v>
      </c>
      <c r="C11" s="1"/>
      <c r="D11" s="50" t="s">
        <v>47</v>
      </c>
      <c r="E11" s="67">
        <v>0</v>
      </c>
      <c r="F11" s="33">
        <v>9.8000000000000007</v>
      </c>
      <c r="G11" s="36">
        <f>IF(ISBLANK(F11),0,IF(LEFT(B11)="D",F11*$L$3/113+($L$4-$L$5),F11*$F$3/113+($F$4-$F$5)))</f>
        <v>8.1077876106194662</v>
      </c>
      <c r="H11" s="10" t="s">
        <v>3</v>
      </c>
      <c r="I11" s="1"/>
      <c r="J11" s="44" t="s">
        <v>94</v>
      </c>
      <c r="K11" s="68">
        <v>2.4</v>
      </c>
      <c r="L11" s="31">
        <v>6.1</v>
      </c>
      <c r="M11" s="36">
        <f>IF(ISBLANK(L11),0,IF(LEFT(H11)="D",L11*$L$3/113+($L$4-$L$5),L11*$F$3/113+($F$4-$F$5)))</f>
        <v>3.7856637168141551</v>
      </c>
    </row>
    <row r="12" spans="1:13" ht="15.75" x14ac:dyDescent="0.25">
      <c r="A12" s="16">
        <v>0.37083333333333335</v>
      </c>
      <c r="B12" s="10" t="s">
        <v>4</v>
      </c>
      <c r="C12" s="1"/>
      <c r="D12" s="51" t="s">
        <v>48</v>
      </c>
      <c r="E12" s="69">
        <v>2.2000000000000002</v>
      </c>
      <c r="F12" s="35">
        <v>11</v>
      </c>
      <c r="G12" s="36">
        <f>IF(ISBLANK(F12),0,IF(LEFT(B12)="D",F12*$L$3/113+($L$4-$L$5),F12*$F$3/113+($F$4-$F$5)))</f>
        <v>9.5095575221238899</v>
      </c>
      <c r="H12" s="10" t="s">
        <v>4</v>
      </c>
      <c r="I12" s="1"/>
      <c r="J12" s="42" t="s">
        <v>95</v>
      </c>
      <c r="K12" s="67">
        <v>0</v>
      </c>
      <c r="L12" s="33">
        <v>8.5</v>
      </c>
      <c r="M12" s="36">
        <f>IF(ISBLANK(L12),0,IF(LEFT(H12)="D",L12*$L$3/113+($L$4-$L$5),L12*$F$3/113+($F$4-$F$5)))</f>
        <v>6.5892035398230053</v>
      </c>
    </row>
    <row r="13" spans="1:13" ht="16.5" thickBot="1" x14ac:dyDescent="0.3">
      <c r="A13" s="16">
        <v>0.37638888888888888</v>
      </c>
      <c r="B13" s="11" t="s">
        <v>5</v>
      </c>
      <c r="C13" s="2"/>
      <c r="D13" s="52" t="s">
        <v>49</v>
      </c>
      <c r="E13" s="67">
        <v>1</v>
      </c>
      <c r="F13" s="27">
        <v>16.899999999999999</v>
      </c>
      <c r="G13" s="37">
        <f>IF(ISBLANK(F13),0,IF(LEFT(B13)="D",F13*$L$3/113+($L$4-$L$5),F13*$F$3/113+($F$4-$F$5)))</f>
        <v>16.401592920353977</v>
      </c>
      <c r="H13" s="11" t="s">
        <v>5</v>
      </c>
      <c r="I13" s="2"/>
      <c r="J13" s="43" t="s">
        <v>96</v>
      </c>
      <c r="K13" s="68">
        <v>1</v>
      </c>
      <c r="L13" s="27">
        <v>12.6</v>
      </c>
      <c r="M13" s="37">
        <f>IF(ISBLANK(L13),0,IF(LEFT(H13)="D",L13*$L$3/113+($L$4-$L$5),L13*$F$3/113+($F$4-$F$5)))</f>
        <v>11.378584070796457</v>
      </c>
    </row>
    <row r="14" spans="1:13" ht="17.25" thickTop="1" thickBot="1" x14ac:dyDescent="0.3">
      <c r="A14" s="3"/>
      <c r="B14" s="12"/>
      <c r="C14" s="13"/>
      <c r="D14" s="72" t="s">
        <v>101</v>
      </c>
      <c r="E14" s="20">
        <f>SUM(E9:E13)</f>
        <v>3.2</v>
      </c>
      <c r="F14" s="21"/>
      <c r="G14" s="22"/>
      <c r="H14" s="22"/>
      <c r="I14" s="22"/>
      <c r="J14" s="73" t="s">
        <v>100</v>
      </c>
      <c r="K14" s="20">
        <f>SUM(K9:K13)</f>
        <v>8.1</v>
      </c>
      <c r="L14" s="14"/>
      <c r="M14" s="12"/>
    </row>
    <row r="15" spans="1:13" ht="17.25" thickTop="1" thickBot="1" x14ac:dyDescent="0.25">
      <c r="A15" s="90" t="s">
        <v>16</v>
      </c>
      <c r="B15" s="91"/>
      <c r="C15" s="3"/>
      <c r="D15" s="3"/>
      <c r="E15" s="23"/>
      <c r="F15" s="23"/>
      <c r="G15" s="23"/>
      <c r="H15" s="23"/>
      <c r="I15" s="23"/>
      <c r="J15" s="23"/>
      <c r="K15" s="23"/>
      <c r="L15" s="3"/>
      <c r="M15" s="3"/>
    </row>
    <row r="16" spans="1:13" ht="19.5" thickTop="1" thickBot="1" x14ac:dyDescent="0.25">
      <c r="A16" s="3"/>
      <c r="B16" s="84" t="s">
        <v>29</v>
      </c>
      <c r="C16" s="85"/>
      <c r="D16" s="85"/>
      <c r="E16" s="85"/>
      <c r="F16" s="85"/>
      <c r="G16" s="86"/>
      <c r="H16" s="87" t="s">
        <v>30</v>
      </c>
      <c r="I16" s="88"/>
      <c r="J16" s="88"/>
      <c r="K16" s="88"/>
      <c r="L16" s="88"/>
      <c r="M16" s="89"/>
    </row>
    <row r="17" spans="1:13" ht="38.25" customHeight="1" thickTop="1" x14ac:dyDescent="0.2">
      <c r="A17" s="3"/>
      <c r="B17" s="7"/>
      <c r="C17" s="25" t="s">
        <v>14</v>
      </c>
      <c r="D17" s="8" t="s">
        <v>6</v>
      </c>
      <c r="E17" s="8" t="s">
        <v>9</v>
      </c>
      <c r="F17" s="8" t="s">
        <v>10</v>
      </c>
      <c r="G17" s="9" t="s">
        <v>0</v>
      </c>
      <c r="H17" s="7"/>
      <c r="I17" s="25" t="s">
        <v>14</v>
      </c>
      <c r="J17" s="8" t="s">
        <v>6</v>
      </c>
      <c r="K17" s="8" t="s">
        <v>9</v>
      </c>
      <c r="L17" s="8" t="s">
        <v>10</v>
      </c>
      <c r="M17" s="9" t="s">
        <v>0</v>
      </c>
    </row>
    <row r="18" spans="1:13" ht="15.75" x14ac:dyDescent="0.25">
      <c r="A18" s="16">
        <v>0.3833333333333333</v>
      </c>
      <c r="B18" s="10" t="s">
        <v>1</v>
      </c>
      <c r="C18" s="1"/>
      <c r="D18" s="47" t="s">
        <v>85</v>
      </c>
      <c r="E18" s="67">
        <v>2.6</v>
      </c>
      <c r="F18" s="33">
        <v>8.1</v>
      </c>
      <c r="G18" s="36">
        <f>IF(ISBLANK(F18),0,IF(LEFT(B18)="D",F18*$L$3/113+($L$4-$L$5),F18*$F$3/113+($F$4-$F$5)))</f>
        <v>7.623539823008846</v>
      </c>
      <c r="H18" s="10" t="s">
        <v>1</v>
      </c>
      <c r="I18" s="1"/>
      <c r="J18" s="44" t="s">
        <v>64</v>
      </c>
      <c r="K18" s="68">
        <v>0</v>
      </c>
      <c r="L18" s="31">
        <v>20.5</v>
      </c>
      <c r="M18" s="36">
        <f>IF(ISBLANK(L18),0,IF(LEFT(H18)="D",L18*$L$3/113+($L$4-$L$5),L18*$F$3/113+($F$4-$F$5)))</f>
        <v>21.559823008849552</v>
      </c>
    </row>
    <row r="19" spans="1:13" ht="15.75" x14ac:dyDescent="0.25">
      <c r="A19" s="16">
        <v>0.3888888888888889</v>
      </c>
      <c r="B19" s="10" t="s">
        <v>2</v>
      </c>
      <c r="C19" s="1"/>
      <c r="D19" s="47" t="s">
        <v>86</v>
      </c>
      <c r="E19" s="68">
        <v>2.7</v>
      </c>
      <c r="F19" s="31">
        <v>11</v>
      </c>
      <c r="G19" s="36">
        <f>IF(ISBLANK(F19),0,IF(LEFT(B19)="D",F19*$L$3/113+($L$4-$L$5),F19*$F$3/113+($F$4-$F$5)))</f>
        <v>10.882831858407076</v>
      </c>
      <c r="H19" s="10" t="s">
        <v>2</v>
      </c>
      <c r="I19" s="1"/>
      <c r="J19" s="42" t="s">
        <v>65</v>
      </c>
      <c r="K19" s="67">
        <v>0</v>
      </c>
      <c r="L19" s="33">
        <v>21.4</v>
      </c>
      <c r="M19" s="36">
        <f>IF(ISBLANK(L19),0,IF(LEFT(H19)="D",L19*$L$3/113+($L$4-$L$5),L19*$F$3/113+($F$4-$F$5)))</f>
        <v>22.571327433628312</v>
      </c>
    </row>
    <row r="20" spans="1:13" ht="15.75" x14ac:dyDescent="0.25">
      <c r="A20" s="16">
        <v>0.39444444444444443</v>
      </c>
      <c r="B20" s="10" t="s">
        <v>3</v>
      </c>
      <c r="C20" s="1"/>
      <c r="D20" s="42" t="s">
        <v>87</v>
      </c>
      <c r="E20" s="67">
        <v>2.2000000000000002</v>
      </c>
      <c r="F20" s="33">
        <v>8.4</v>
      </c>
      <c r="G20" s="36">
        <f>IF(ISBLANK(F20),0,IF(LEFT(B20)="D",F20*$L$3/113+($L$4-$L$5),F20*$F$3/113+($F$4-$F$5)))</f>
        <v>6.47238938053097</v>
      </c>
      <c r="H20" s="10" t="s">
        <v>3</v>
      </c>
      <c r="I20" s="1"/>
      <c r="J20" s="44" t="s">
        <v>66</v>
      </c>
      <c r="K20" s="68">
        <v>0</v>
      </c>
      <c r="L20" s="31">
        <v>14.5</v>
      </c>
      <c r="M20" s="36">
        <f>IF(ISBLANK(L20),0,IF(LEFT(H20)="D",L20*$L$3/113+($L$4-$L$5),L20*$F$3/113+($F$4-$F$5)))</f>
        <v>13.598053097345129</v>
      </c>
    </row>
    <row r="21" spans="1:13" ht="15.75" x14ac:dyDescent="0.25">
      <c r="A21" s="46">
        <v>0.39999999999999997</v>
      </c>
      <c r="B21" s="10" t="s">
        <v>4</v>
      </c>
      <c r="C21" s="1"/>
      <c r="D21" s="48" t="s">
        <v>88</v>
      </c>
      <c r="E21" s="69">
        <v>2.5</v>
      </c>
      <c r="F21" s="35">
        <v>10.1</v>
      </c>
      <c r="G21" s="36">
        <f>IF(ISBLANK(F21),0,IF(LEFT(B21)="D",F21*$L$3/113+($L$4-$L$5),F21*$F$3/113+($F$4-$F$5)))</f>
        <v>8.4582300884955721</v>
      </c>
      <c r="H21" s="10" t="s">
        <v>4</v>
      </c>
      <c r="I21" s="1"/>
      <c r="J21" s="42" t="s">
        <v>67</v>
      </c>
      <c r="K21" s="67">
        <v>0</v>
      </c>
      <c r="L21" s="33">
        <v>16.3</v>
      </c>
      <c r="M21" s="36">
        <f>IF(ISBLANK(L21),0,IF(LEFT(H21)="D",L21*$L$3/113+($L$4-$L$5),L21*$F$3/113+($F$4-$F$5)))</f>
        <v>15.700707964601765</v>
      </c>
    </row>
    <row r="22" spans="1:13" ht="16.5" thickBot="1" x14ac:dyDescent="0.3">
      <c r="A22" s="16">
        <v>0.4055555555555555</v>
      </c>
      <c r="B22" s="11" t="s">
        <v>5</v>
      </c>
      <c r="C22" s="2"/>
      <c r="D22" s="43" t="s">
        <v>89</v>
      </c>
      <c r="E22" s="70">
        <v>2.5</v>
      </c>
      <c r="F22" s="27">
        <v>13</v>
      </c>
      <c r="G22" s="37">
        <f>IF(ISBLANK(F22),0,IF(LEFT(B22)="D",F22*$L$3/113+($L$4-$L$5),F22*$F$3/113+($F$4-$F$5)))</f>
        <v>11.845840707964598</v>
      </c>
      <c r="H22" s="11" t="s">
        <v>5</v>
      </c>
      <c r="I22" s="2"/>
      <c r="J22" s="43" t="s">
        <v>68</v>
      </c>
      <c r="K22" s="70">
        <v>0</v>
      </c>
      <c r="L22" s="27">
        <v>23.6</v>
      </c>
      <c r="M22" s="37">
        <f>IF(ISBLANK(L22),0,IF(LEFT(H22)="D",L22*$L$3/113+($L$4-$L$5),L22*$F$3/113+($F$4-$F$5)))</f>
        <v>24.228141592920352</v>
      </c>
    </row>
    <row r="23" spans="1:13" ht="17.25" thickTop="1" thickBot="1" x14ac:dyDescent="0.3">
      <c r="A23" s="3"/>
      <c r="B23" s="12"/>
      <c r="C23" s="13"/>
      <c r="D23" s="73" t="s">
        <v>100</v>
      </c>
      <c r="E23" s="71">
        <f>SUM(E18:E22)</f>
        <v>12.5</v>
      </c>
      <c r="F23" s="21"/>
      <c r="G23" s="22"/>
      <c r="H23" s="22"/>
      <c r="I23" s="22"/>
      <c r="J23" s="72" t="s">
        <v>101</v>
      </c>
      <c r="K23" s="71">
        <v>0</v>
      </c>
      <c r="L23" s="14"/>
      <c r="M23" s="12"/>
    </row>
    <row r="24" spans="1:13" ht="17.25" thickTop="1" thickBot="1" x14ac:dyDescent="0.25">
      <c r="A24" s="90" t="s">
        <v>17</v>
      </c>
      <c r="B24" s="9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Top="1" thickBot="1" x14ac:dyDescent="0.25">
      <c r="A25" s="3"/>
      <c r="B25" s="84" t="s">
        <v>31</v>
      </c>
      <c r="C25" s="85"/>
      <c r="D25" s="85"/>
      <c r="E25" s="85"/>
      <c r="F25" s="85"/>
      <c r="G25" s="86"/>
      <c r="H25" s="87" t="s">
        <v>32</v>
      </c>
      <c r="I25" s="88"/>
      <c r="J25" s="88"/>
      <c r="K25" s="88"/>
      <c r="L25" s="88"/>
      <c r="M25" s="89"/>
    </row>
    <row r="26" spans="1:13" ht="38.25" customHeight="1" thickTop="1" x14ac:dyDescent="0.2">
      <c r="A26" s="3"/>
      <c r="B26" s="7"/>
      <c r="C26" s="25" t="s">
        <v>14</v>
      </c>
      <c r="D26" s="8" t="s">
        <v>6</v>
      </c>
      <c r="E26" s="8" t="s">
        <v>9</v>
      </c>
      <c r="F26" s="8" t="s">
        <v>10</v>
      </c>
      <c r="G26" s="9" t="s">
        <v>0</v>
      </c>
      <c r="H26" s="7"/>
      <c r="I26" s="25" t="s">
        <v>14</v>
      </c>
      <c r="J26" s="8" t="s">
        <v>6</v>
      </c>
      <c r="K26" s="8" t="s">
        <v>9</v>
      </c>
      <c r="L26" s="8" t="s">
        <v>10</v>
      </c>
      <c r="M26" s="9" t="s">
        <v>0</v>
      </c>
    </row>
    <row r="27" spans="1:13" ht="15.75" x14ac:dyDescent="0.25">
      <c r="A27" s="16">
        <v>0.41250000000000003</v>
      </c>
      <c r="B27" s="10" t="s">
        <v>1</v>
      </c>
      <c r="C27" s="1"/>
      <c r="D27" s="47" t="s">
        <v>99</v>
      </c>
      <c r="E27" s="67">
        <v>2.2000000000000002</v>
      </c>
      <c r="F27" s="33">
        <v>14.6</v>
      </c>
      <c r="G27" s="36">
        <f>IF(ISBLANK(F27),0,IF(LEFT(B27)="D",F27*$L$3/113+($L$4-$L$5),F27*$F$3/113+($F$4-$F$5)))</f>
        <v>14.928849557522121</v>
      </c>
      <c r="H27" s="10" t="s">
        <v>1</v>
      </c>
      <c r="I27" s="1"/>
      <c r="J27" s="44" t="s">
        <v>50</v>
      </c>
      <c r="K27" s="30">
        <v>0</v>
      </c>
      <c r="L27" s="31">
        <v>13.3</v>
      </c>
      <c r="M27" s="36">
        <f>IF(ISBLANK(L27),0,IF(LEFT(H27)="D",L27*$L$3/113+($L$4-$L$5),L27*$F$3/113+($F$4-$F$5)))</f>
        <v>13.467787610619466</v>
      </c>
    </row>
    <row r="28" spans="1:13" ht="15.75" x14ac:dyDescent="0.25">
      <c r="A28" s="16">
        <v>0.41805555555555557</v>
      </c>
      <c r="B28" s="10" t="s">
        <v>2</v>
      </c>
      <c r="C28" s="1"/>
      <c r="D28" s="47" t="s">
        <v>70</v>
      </c>
      <c r="E28" s="68">
        <v>0</v>
      </c>
      <c r="F28" s="31">
        <v>22.7</v>
      </c>
      <c r="G28" s="36">
        <f>IF(ISBLANK(F28),0,IF(LEFT(B28)="D",F28*$L$3/113+($L$4-$L$5),F28*$F$3/113+($F$4-$F$5)))</f>
        <v>24.032389380530969</v>
      </c>
      <c r="H28" s="10" t="s">
        <v>2</v>
      </c>
      <c r="I28" s="1"/>
      <c r="J28" s="42" t="s">
        <v>51</v>
      </c>
      <c r="K28" s="67">
        <v>2.4</v>
      </c>
      <c r="L28" s="33">
        <v>14.6</v>
      </c>
      <c r="M28" s="36">
        <f>IF(ISBLANK(L28),0,IF(LEFT(H28)="D",L28*$L$3/113+($L$4-$L$5),L28*$F$3/113+($F$4-$F$5)))</f>
        <v>14.928849557522121</v>
      </c>
    </row>
    <row r="29" spans="1:13" ht="15.75" x14ac:dyDescent="0.25">
      <c r="A29" s="16">
        <v>0.4236111111111111</v>
      </c>
      <c r="B29" s="10" t="s">
        <v>3</v>
      </c>
      <c r="C29" s="1"/>
      <c r="D29" s="42" t="s">
        <v>71</v>
      </c>
      <c r="E29" s="67">
        <v>0</v>
      </c>
      <c r="F29" s="33">
        <v>8.1999999999999993</v>
      </c>
      <c r="G29" s="36">
        <f>IF(ISBLANK(F29),0,IF(LEFT(B29)="D",F29*$L$3/113+($L$4-$L$5),F29*$F$3/113+($F$4-$F$5)))</f>
        <v>6.2387610619468976</v>
      </c>
      <c r="H29" s="10" t="s">
        <v>3</v>
      </c>
      <c r="I29" s="1"/>
      <c r="J29" s="44" t="s">
        <v>52</v>
      </c>
      <c r="K29" s="68">
        <v>2.4</v>
      </c>
      <c r="L29" s="31">
        <v>8.1</v>
      </c>
      <c r="M29" s="36">
        <f>IF(ISBLANK(L29),0,IF(LEFT(H29)="D",L29*$L$3/113+($L$4-$L$5),L29*$F$3/113+($F$4-$F$5)))</f>
        <v>6.1219469026548641</v>
      </c>
    </row>
    <row r="30" spans="1:13" ht="15.75" x14ac:dyDescent="0.25">
      <c r="A30" s="16">
        <v>0.4291666666666667</v>
      </c>
      <c r="B30" s="10" t="s">
        <v>4</v>
      </c>
      <c r="C30" s="1"/>
      <c r="D30" s="48" t="s">
        <v>72</v>
      </c>
      <c r="E30" s="69">
        <v>0</v>
      </c>
      <c r="F30" s="35">
        <v>10.6</v>
      </c>
      <c r="G30" s="36">
        <f>IF(ISBLANK(F30),0,IF(LEFT(B30)="D",F30*$L$3/113+($L$4-$L$5),F30*$F$3/113+($F$4-$F$5)))</f>
        <v>9.0423008849557487</v>
      </c>
      <c r="H30" s="10" t="s">
        <v>4</v>
      </c>
      <c r="I30" s="1"/>
      <c r="J30" s="42" t="s">
        <v>53</v>
      </c>
      <c r="K30" s="67">
        <v>2.2000000000000002</v>
      </c>
      <c r="L30" s="33">
        <v>10.9</v>
      </c>
      <c r="M30" s="36">
        <f>IF(ISBLANK(L30),0,IF(LEFT(H30)="D",L30*$L$3/113+($L$4-$L$5),L30*$F$3/113+($F$4-$F$5)))</f>
        <v>9.3927433628318546</v>
      </c>
    </row>
    <row r="31" spans="1:13" ht="16.5" thickBot="1" x14ac:dyDescent="0.3">
      <c r="A31" s="16">
        <v>0.43472222222222223</v>
      </c>
      <c r="B31" s="11" t="s">
        <v>5</v>
      </c>
      <c r="C31" s="2"/>
      <c r="D31" s="43" t="s">
        <v>73</v>
      </c>
      <c r="E31" s="70">
        <v>0</v>
      </c>
      <c r="F31" s="27">
        <v>11.8</v>
      </c>
      <c r="G31" s="37">
        <f>IF(ISBLANK(F31),0,IF(LEFT(B31)="D",F31*$L$3/113+($L$4-$L$5),F31*$F$3/113+($F$4-$F$5)))</f>
        <v>10.444070796460174</v>
      </c>
      <c r="H31" s="11" t="s">
        <v>5</v>
      </c>
      <c r="I31" s="2"/>
      <c r="J31" s="43" t="s">
        <v>54</v>
      </c>
      <c r="K31" s="70">
        <v>2.1</v>
      </c>
      <c r="L31" s="27">
        <v>13.4</v>
      </c>
      <c r="M31" s="37">
        <f>IF(ISBLANK(L31),0,IF(LEFT(H31)="D",L31*$L$3/113+($L$4-$L$5),L31*$F$3/113+($F$4-$F$5)))</f>
        <v>12.313097345132739</v>
      </c>
    </row>
    <row r="32" spans="1:13" ht="17.25" thickTop="1" thickBot="1" x14ac:dyDescent="0.3">
      <c r="A32" s="3"/>
      <c r="B32" s="12"/>
      <c r="C32" s="13"/>
      <c r="D32" s="72" t="s">
        <v>101</v>
      </c>
      <c r="E32" s="71">
        <f>SUM(E27:E31)</f>
        <v>2.2000000000000002</v>
      </c>
      <c r="F32" s="21"/>
      <c r="G32" s="22"/>
      <c r="H32" s="22"/>
      <c r="I32" s="22"/>
      <c r="J32" s="73" t="s">
        <v>100</v>
      </c>
      <c r="K32" s="71">
        <f>SUM(K27:K31)</f>
        <v>9.1</v>
      </c>
      <c r="L32" s="14"/>
      <c r="M32" s="12"/>
    </row>
    <row r="33" spans="1:13" ht="17.25" thickTop="1" thickBot="1" x14ac:dyDescent="0.25">
      <c r="A33" s="90" t="s">
        <v>18</v>
      </c>
      <c r="B33" s="9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9.5" thickTop="1" thickBot="1" x14ac:dyDescent="0.25">
      <c r="A34" s="3"/>
      <c r="B34" s="84" t="s">
        <v>33</v>
      </c>
      <c r="C34" s="85"/>
      <c r="D34" s="85"/>
      <c r="E34" s="85"/>
      <c r="F34" s="85"/>
      <c r="G34" s="86"/>
      <c r="H34" s="87" t="s">
        <v>34</v>
      </c>
      <c r="I34" s="88"/>
      <c r="J34" s="88"/>
      <c r="K34" s="88"/>
      <c r="L34" s="88"/>
      <c r="M34" s="89"/>
    </row>
    <row r="35" spans="1:13" ht="37.5" customHeight="1" thickTop="1" x14ac:dyDescent="0.2">
      <c r="A35" s="3"/>
      <c r="B35" s="7"/>
      <c r="C35" s="25" t="s">
        <v>14</v>
      </c>
      <c r="D35" s="8" t="s">
        <v>6</v>
      </c>
      <c r="E35" s="8" t="s">
        <v>9</v>
      </c>
      <c r="F35" s="8" t="s">
        <v>10</v>
      </c>
      <c r="G35" s="9" t="s">
        <v>0</v>
      </c>
      <c r="H35" s="7"/>
      <c r="I35" s="25" t="s">
        <v>14</v>
      </c>
      <c r="J35" s="8" t="s">
        <v>6</v>
      </c>
      <c r="K35" s="8" t="s">
        <v>9</v>
      </c>
      <c r="L35" s="8" t="s">
        <v>10</v>
      </c>
      <c r="M35" s="9" t="s">
        <v>0</v>
      </c>
    </row>
    <row r="36" spans="1:13" ht="15.75" x14ac:dyDescent="0.25">
      <c r="A36" s="16">
        <v>0.44166666666666665</v>
      </c>
      <c r="B36" s="10" t="s">
        <v>1</v>
      </c>
      <c r="C36" s="1"/>
      <c r="D36" s="47"/>
      <c r="E36" s="32"/>
      <c r="F36" s="33"/>
      <c r="G36" s="36">
        <f>IF(ISBLANK(F36),0,IF(LEFT(B36)="D",F36*$L$3/113+($L$4-$L$5),F36*$F$3/113+($F$4-$F$5)))</f>
        <v>0</v>
      </c>
      <c r="H36" s="10" t="s">
        <v>1</v>
      </c>
      <c r="I36" s="1"/>
      <c r="J36" s="44" t="s">
        <v>74</v>
      </c>
      <c r="K36" s="30"/>
      <c r="L36" s="31">
        <v>14.1</v>
      </c>
      <c r="M36" s="36">
        <f>IF(ISBLANK(L36),0,IF(LEFT(H36)="D",L36*$L$3/113+($L$4-$L$5),L36*$F$3/113+($F$4-$F$5)))</f>
        <v>14.366902654867253</v>
      </c>
    </row>
    <row r="37" spans="1:13" ht="15.75" x14ac:dyDescent="0.25">
      <c r="A37" s="46">
        <v>0.44722222222222219</v>
      </c>
      <c r="B37" s="10" t="s">
        <v>2</v>
      </c>
      <c r="C37" s="1"/>
      <c r="D37" s="47"/>
      <c r="E37" s="30"/>
      <c r="F37" s="31"/>
      <c r="G37" s="36">
        <f>IF(ISBLANK(F37),0,IF(LEFT(B37)="D",F37*$L$3/113+($L$4-$L$5),F37*$F$3/113+($F$4-$F$5)))</f>
        <v>0</v>
      </c>
      <c r="H37" s="10" t="s">
        <v>2</v>
      </c>
      <c r="I37" s="1"/>
      <c r="J37" s="42" t="s">
        <v>75</v>
      </c>
      <c r="K37" s="32"/>
      <c r="L37" s="33">
        <v>15.3</v>
      </c>
      <c r="M37" s="36">
        <f>IF(ISBLANK(L37),0,IF(LEFT(H37)="D",L37*$L$3/113+($L$4-$L$5),L37*$F$3/113+($F$4-$F$5)))</f>
        <v>15.715575221238936</v>
      </c>
    </row>
    <row r="38" spans="1:13" ht="15.75" x14ac:dyDescent="0.25">
      <c r="A38" s="16">
        <v>0.45277777777777778</v>
      </c>
      <c r="B38" s="10" t="s">
        <v>3</v>
      </c>
      <c r="C38" s="1"/>
      <c r="D38" s="42"/>
      <c r="E38" s="32"/>
      <c r="F38" s="33"/>
      <c r="G38" s="36">
        <f>IF(ISBLANK(F38),0,IF(LEFT(B38)="D",F38*$L$3/113+($L$4-$L$5),F38*$F$3/113+($F$4-$F$5)))</f>
        <v>0</v>
      </c>
      <c r="H38" s="10" t="s">
        <v>3</v>
      </c>
      <c r="I38" s="1"/>
      <c r="J38" s="44" t="s">
        <v>76</v>
      </c>
      <c r="K38" s="30"/>
      <c r="L38" s="31">
        <v>5.7</v>
      </c>
      <c r="M38" s="36">
        <f>IF(ISBLANK(L38),0,IF(LEFT(H38)="D",L38*$L$3/113+($L$4-$L$5),L38*$F$3/113+($F$4-$F$5)))</f>
        <v>3.3184070796460139</v>
      </c>
    </row>
    <row r="39" spans="1:13" ht="15.75" x14ac:dyDescent="0.25">
      <c r="A39" s="16">
        <v>0.45833333333333331</v>
      </c>
      <c r="B39" s="10" t="s">
        <v>4</v>
      </c>
      <c r="C39" s="1"/>
      <c r="D39" s="48"/>
      <c r="E39" s="34"/>
      <c r="F39" s="35"/>
      <c r="G39" s="36">
        <f>IF(ISBLANK(F39),0,IF(LEFT(B39)="D",F39*$L$3/113+($L$4-$L$5),F39*$F$3/113+($F$4-$F$5)))</f>
        <v>0</v>
      </c>
      <c r="H39" s="10" t="s">
        <v>4</v>
      </c>
      <c r="I39" s="1"/>
      <c r="J39" s="42" t="s">
        <v>77</v>
      </c>
      <c r="K39" s="32"/>
      <c r="L39" s="33">
        <v>6.6</v>
      </c>
      <c r="M39" s="36">
        <f>IF(ISBLANK(L39),0,IF(LEFT(H39)="D",L39*$L$3/113+($L$4-$L$5),L39*$F$3/113+($F$4-$F$5)))</f>
        <v>4.3697345132743326</v>
      </c>
    </row>
    <row r="40" spans="1:13" ht="16.5" thickBot="1" x14ac:dyDescent="0.3">
      <c r="A40" s="16">
        <v>0.46388888888888885</v>
      </c>
      <c r="B40" s="11" t="s">
        <v>5</v>
      </c>
      <c r="C40" s="2"/>
      <c r="D40" s="43"/>
      <c r="E40" s="26"/>
      <c r="F40" s="27"/>
      <c r="G40" s="37">
        <f>IF(ISBLANK(F40),0,IF(LEFT(B40)="D",F40*$L$3/113+($L$4-$L$5),F40*$F$3/113+($F$4-$F$5)))</f>
        <v>0</v>
      </c>
      <c r="H40" s="11" t="s">
        <v>5</v>
      </c>
      <c r="I40" s="2"/>
      <c r="J40" s="43" t="s">
        <v>78</v>
      </c>
      <c r="K40" s="26"/>
      <c r="L40" s="27">
        <v>8.8000000000000007</v>
      </c>
      <c r="M40" s="37">
        <f>IF(ISBLANK(L40),0,IF(LEFT(H40)="D",L40*$L$3/113+($L$4-$L$5),L40*$F$3/113+($F$4-$F$5)))</f>
        <v>6.939646017699113</v>
      </c>
    </row>
    <row r="41" spans="1:13" ht="17.25" thickTop="1" thickBot="1" x14ac:dyDescent="0.3">
      <c r="A41" s="3"/>
      <c r="B41" s="12"/>
      <c r="C41" s="13"/>
      <c r="D41" s="72" t="s">
        <v>103</v>
      </c>
      <c r="E41" s="20"/>
      <c r="F41" s="21"/>
      <c r="G41" s="22"/>
      <c r="H41" s="22"/>
      <c r="I41" s="22"/>
      <c r="J41" s="73" t="s">
        <v>100</v>
      </c>
      <c r="K41" s="20"/>
      <c r="L41" s="14"/>
      <c r="M41" s="12"/>
    </row>
    <row r="42" spans="1:13" ht="17.25" thickTop="1" thickBot="1" x14ac:dyDescent="0.25">
      <c r="A42" s="90" t="s">
        <v>19</v>
      </c>
      <c r="B42" s="9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9.5" thickTop="1" thickBot="1" x14ac:dyDescent="0.25">
      <c r="A43" s="3"/>
      <c r="B43" s="98" t="s">
        <v>36</v>
      </c>
      <c r="C43" s="99"/>
      <c r="D43" s="99"/>
      <c r="E43" s="99"/>
      <c r="F43" s="99"/>
      <c r="G43" s="100"/>
      <c r="H43" s="101" t="s">
        <v>37</v>
      </c>
      <c r="I43" s="102"/>
      <c r="J43" s="102"/>
      <c r="K43" s="102"/>
      <c r="L43" s="102"/>
      <c r="M43" s="103"/>
    </row>
    <row r="44" spans="1:13" ht="40.5" customHeight="1" thickTop="1" x14ac:dyDescent="0.2">
      <c r="A44" s="3"/>
      <c r="B44" s="7"/>
      <c r="C44" s="25" t="s">
        <v>14</v>
      </c>
      <c r="D44" s="8" t="s">
        <v>6</v>
      </c>
      <c r="E44" s="8" t="s">
        <v>9</v>
      </c>
      <c r="F44" s="8" t="s">
        <v>10</v>
      </c>
      <c r="G44" s="9" t="s">
        <v>0</v>
      </c>
      <c r="H44" s="7"/>
      <c r="I44" s="25" t="s">
        <v>14</v>
      </c>
      <c r="J44" s="8" t="s">
        <v>6</v>
      </c>
      <c r="K44" s="8" t="s">
        <v>9</v>
      </c>
      <c r="L44" s="8" t="s">
        <v>10</v>
      </c>
      <c r="M44" s="9" t="s">
        <v>0</v>
      </c>
    </row>
    <row r="45" spans="1:13" ht="15.75" x14ac:dyDescent="0.25">
      <c r="A45" s="16">
        <v>0.47083333333333338</v>
      </c>
      <c r="B45" s="10" t="s">
        <v>1</v>
      </c>
      <c r="C45" s="1"/>
      <c r="D45" s="47" t="s">
        <v>59</v>
      </c>
      <c r="E45" s="67">
        <v>2.1</v>
      </c>
      <c r="F45" s="33">
        <v>9.9</v>
      </c>
      <c r="G45" s="36">
        <f>IF(ISBLANK(F45),0,IF(LEFT(B45)="D",F45*$L$3/113+($L$4-$L$5),F45*$F$3/113+($F$4-$F$5)))</f>
        <v>9.6465486725663681</v>
      </c>
      <c r="H45" s="10" t="s">
        <v>1</v>
      </c>
      <c r="I45" s="1"/>
      <c r="J45" s="44" t="s">
        <v>69</v>
      </c>
      <c r="K45" s="68">
        <v>0</v>
      </c>
      <c r="L45" s="31">
        <v>9.9</v>
      </c>
      <c r="M45" s="36">
        <f>IF(ISBLANK(L45),0,IF(LEFT(H45)="D",L45*$L$3/113+($L$4-$L$5),L45*$F$3/113+($F$4-$F$5)))</f>
        <v>9.6465486725663681</v>
      </c>
    </row>
    <row r="46" spans="1:13" ht="15.75" x14ac:dyDescent="0.25">
      <c r="A46" s="16">
        <v>0.47638888888888892</v>
      </c>
      <c r="B46" s="10" t="s">
        <v>2</v>
      </c>
      <c r="C46" s="1">
        <v>1</v>
      </c>
      <c r="D46" s="47" t="s">
        <v>60</v>
      </c>
      <c r="E46" s="68">
        <v>2.1</v>
      </c>
      <c r="F46" s="31">
        <v>21.6</v>
      </c>
      <c r="G46" s="36">
        <f>IF(ISBLANK(F46),0,IF(LEFT(B46)="D",F46*$L$3/113+($L$4-$L$5),F46*$F$3/113+($F$4-$F$5)))</f>
        <v>22.796106194690264</v>
      </c>
      <c r="H46" s="10" t="s">
        <v>2</v>
      </c>
      <c r="I46" s="1"/>
      <c r="J46" s="42" t="s">
        <v>55</v>
      </c>
      <c r="K46" s="67">
        <v>0</v>
      </c>
      <c r="L46" s="33">
        <v>20.9</v>
      </c>
      <c r="M46" s="36">
        <f>IF(ISBLANK(L46),0,IF(LEFT(H46)="D",L46*$L$3/113+($L$4-$L$5),L46*$F$3/113+($F$4-$F$5)))</f>
        <v>22.009380530973445</v>
      </c>
    </row>
    <row r="47" spans="1:13" ht="15.75" x14ac:dyDescent="0.25">
      <c r="A47" s="16">
        <v>0.48194444444444445</v>
      </c>
      <c r="B47" s="10" t="s">
        <v>3</v>
      </c>
      <c r="C47" s="1">
        <v>3</v>
      </c>
      <c r="D47" s="42" t="s">
        <v>62</v>
      </c>
      <c r="E47" s="67">
        <v>0</v>
      </c>
      <c r="F47" s="33">
        <v>13.1</v>
      </c>
      <c r="G47" s="36">
        <f>IF(ISBLANK(F47),0,IF(LEFT(B47)="D",F47*$L$3/113+($L$4-$L$5),F47*$F$3/113+($F$4-$F$5)))</f>
        <v>11.962654867256633</v>
      </c>
      <c r="H47" s="10" t="s">
        <v>3</v>
      </c>
      <c r="I47" s="1"/>
      <c r="J47" s="44" t="s">
        <v>56</v>
      </c>
      <c r="K47" s="68">
        <v>2.2999999999999998</v>
      </c>
      <c r="L47" s="31">
        <v>9.9</v>
      </c>
      <c r="M47" s="36">
        <f>IF(ISBLANK(L47),0,IF(LEFT(H47)="D",L47*$L$3/113+($L$4-$L$5),L47*$F$3/113+($F$4-$F$5)))</f>
        <v>8.2246017699115015</v>
      </c>
    </row>
    <row r="48" spans="1:13" ht="15.75" x14ac:dyDescent="0.25">
      <c r="A48" s="16">
        <v>0.48749999999999999</v>
      </c>
      <c r="B48" s="10" t="s">
        <v>4</v>
      </c>
      <c r="C48" s="1">
        <v>3</v>
      </c>
      <c r="D48" s="48" t="s">
        <v>63</v>
      </c>
      <c r="E48" s="69">
        <v>0</v>
      </c>
      <c r="F48" s="35">
        <v>13.7</v>
      </c>
      <c r="G48" s="36">
        <f>IF(ISBLANK(F48),0,IF(LEFT(B48)="D",F48*$L$3/113+($L$4-$L$5),F48*$F$3/113+($F$4-$F$5)))</f>
        <v>12.663539823008843</v>
      </c>
      <c r="H48" s="10" t="s">
        <v>4</v>
      </c>
      <c r="I48" s="1"/>
      <c r="J48" s="42" t="s">
        <v>58</v>
      </c>
      <c r="K48" s="67">
        <v>2.2000000000000002</v>
      </c>
      <c r="L48" s="33">
        <v>10.6</v>
      </c>
      <c r="M48" s="36">
        <f>IF(ISBLANK(L48),0,IF(LEFT(H48)="D",L48*$L$3/113+($L$4-$L$5),L48*$F$3/113+($F$4-$F$5)))</f>
        <v>9.0423008849557487</v>
      </c>
    </row>
    <row r="49" spans="1:13" ht="16.5" thickBot="1" x14ac:dyDescent="0.3">
      <c r="A49" s="16">
        <v>0.49305555555555558</v>
      </c>
      <c r="B49" s="11" t="s">
        <v>5</v>
      </c>
      <c r="C49" s="2">
        <v>1</v>
      </c>
      <c r="D49" s="43" t="s">
        <v>61</v>
      </c>
      <c r="E49" s="70">
        <v>2.1</v>
      </c>
      <c r="F49" s="27">
        <v>13.7</v>
      </c>
      <c r="G49" s="37">
        <f>IF(ISBLANK(F49),0,IF(LEFT(B49)="D",F49*$L$3/113+($L$4-$L$5),F49*$F$3/113+($F$4-$F$5)))</f>
        <v>12.663539823008843</v>
      </c>
      <c r="H49" s="11" t="s">
        <v>5</v>
      </c>
      <c r="I49" s="2"/>
      <c r="J49" s="43" t="s">
        <v>57</v>
      </c>
      <c r="K49" s="70">
        <v>0</v>
      </c>
      <c r="L49" s="27">
        <v>12.6</v>
      </c>
      <c r="M49" s="37">
        <f>IF(ISBLANK(L49),0,IF(LEFT(H49)="D",L49*$L$3/113+($L$4-$L$5),L49*$F$3/113+($F$4-$F$5)))</f>
        <v>11.378584070796457</v>
      </c>
    </row>
    <row r="50" spans="1:13" ht="17.25" thickTop="1" thickBot="1" x14ac:dyDescent="0.3">
      <c r="A50" s="3"/>
      <c r="B50" s="12"/>
      <c r="C50" s="13"/>
      <c r="D50" s="73" t="s">
        <v>100</v>
      </c>
      <c r="E50" s="20">
        <f>SUM(E45:E49)</f>
        <v>6.3000000000000007</v>
      </c>
      <c r="F50" s="21"/>
      <c r="G50" s="22"/>
      <c r="H50" s="22"/>
      <c r="I50" s="22"/>
      <c r="J50" s="72" t="s">
        <v>101</v>
      </c>
      <c r="K50" s="71">
        <f>SUM(K45:K49)</f>
        <v>4.5</v>
      </c>
      <c r="L50" s="14"/>
      <c r="M50" s="12"/>
    </row>
    <row r="51" spans="1:13" ht="17.25" thickTop="1" thickBot="1" x14ac:dyDescent="0.25">
      <c r="A51" s="90" t="s">
        <v>20</v>
      </c>
      <c r="B51" s="9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9.5" thickTop="1" thickBot="1" x14ac:dyDescent="0.25">
      <c r="A52" s="3"/>
      <c r="B52" s="98" t="s">
        <v>38</v>
      </c>
      <c r="C52" s="99"/>
      <c r="D52" s="99"/>
      <c r="E52" s="99"/>
      <c r="F52" s="99"/>
      <c r="G52" s="100"/>
      <c r="H52" s="101" t="s">
        <v>39</v>
      </c>
      <c r="I52" s="102"/>
      <c r="J52" s="102"/>
      <c r="K52" s="102"/>
      <c r="L52" s="102"/>
      <c r="M52" s="103"/>
    </row>
    <row r="53" spans="1:13" ht="43.5" customHeight="1" thickTop="1" x14ac:dyDescent="0.2">
      <c r="A53" s="3"/>
      <c r="B53" s="7"/>
      <c r="C53" s="25" t="s">
        <v>14</v>
      </c>
      <c r="D53" s="8" t="s">
        <v>6</v>
      </c>
      <c r="E53" s="8" t="s">
        <v>9</v>
      </c>
      <c r="F53" s="8" t="s">
        <v>10</v>
      </c>
      <c r="G53" s="9" t="s">
        <v>0</v>
      </c>
      <c r="H53" s="7"/>
      <c r="I53" s="25" t="s">
        <v>14</v>
      </c>
      <c r="J53" s="8" t="s">
        <v>6</v>
      </c>
      <c r="K53" s="8" t="s">
        <v>9</v>
      </c>
      <c r="L53" s="8" t="s">
        <v>10</v>
      </c>
      <c r="M53" s="9" t="s">
        <v>0</v>
      </c>
    </row>
    <row r="54" spans="1:13" ht="15.75" x14ac:dyDescent="0.25">
      <c r="A54" s="16">
        <v>0.5</v>
      </c>
      <c r="B54" s="10" t="s">
        <v>1</v>
      </c>
      <c r="C54" s="1">
        <v>6</v>
      </c>
      <c r="D54" s="47" t="s">
        <v>90</v>
      </c>
      <c r="E54" s="67">
        <v>0</v>
      </c>
      <c r="F54" s="33">
        <v>17.600000000000001</v>
      </c>
      <c r="G54" s="36">
        <f>IF(ISBLANK(F54),0,IF(LEFT(B54)="D",F54*$L$3/113+($L$4-$L$5),F54*$F$3/113+($F$4-$F$5)))</f>
        <v>18.300530973451327</v>
      </c>
      <c r="H54" s="10" t="s">
        <v>1</v>
      </c>
      <c r="I54" s="1"/>
      <c r="J54" s="44" t="s">
        <v>40</v>
      </c>
      <c r="K54" s="68">
        <v>2.5</v>
      </c>
      <c r="L54" s="31">
        <v>11</v>
      </c>
      <c r="M54" s="36">
        <f>IF(ISBLANK(L54),0,IF(LEFT(H54)="D",L54*$L$3/113+($L$4-$L$5),L54*$F$3/113+($F$4-$F$5)))</f>
        <v>10.882831858407076</v>
      </c>
    </row>
    <row r="55" spans="1:13" ht="15.75" x14ac:dyDescent="0.25">
      <c r="A55" s="16">
        <v>0.50555555555555554</v>
      </c>
      <c r="B55" s="10" t="s">
        <v>2</v>
      </c>
      <c r="C55" s="1">
        <v>2</v>
      </c>
      <c r="D55" s="47" t="s">
        <v>97</v>
      </c>
      <c r="E55" s="68">
        <v>1</v>
      </c>
      <c r="F55" s="31">
        <v>21.1</v>
      </c>
      <c r="G55" s="36">
        <f>IF(ISBLANK(F55),0,IF(LEFT(B55)="D",F55*$L$3/113+($L$4-$L$5),F55*$F$3/113+($F$4-$F$5)))</f>
        <v>22.234159292035397</v>
      </c>
      <c r="H55" s="10" t="s">
        <v>2</v>
      </c>
      <c r="I55" s="1"/>
      <c r="J55" s="42" t="s">
        <v>41</v>
      </c>
      <c r="K55" s="67">
        <v>1</v>
      </c>
      <c r="L55" s="33">
        <v>18.3</v>
      </c>
      <c r="M55" s="36">
        <f>IF(ISBLANK(L55),0,IF(LEFT(H55)="D",L55*$L$3/113+($L$4-$L$5),L55*$F$3/113+($F$4-$F$5)))</f>
        <v>19.087256637168135</v>
      </c>
    </row>
    <row r="56" spans="1:13" ht="15.75" x14ac:dyDescent="0.25">
      <c r="A56" s="16">
        <v>0.51111111111111118</v>
      </c>
      <c r="B56" s="10" t="s">
        <v>3</v>
      </c>
      <c r="C56" s="1">
        <v>1</v>
      </c>
      <c r="D56" s="42" t="s">
        <v>91</v>
      </c>
      <c r="E56" s="67">
        <v>1</v>
      </c>
      <c r="F56" s="33">
        <v>10.8</v>
      </c>
      <c r="G56" s="36">
        <f>IF(ISBLANK(F56),0,IF(LEFT(B56)="D",F56*$L$3/113+($L$4-$L$5),F56*$F$3/113+($F$4-$F$5)))</f>
        <v>9.2759292035398211</v>
      </c>
      <c r="H56" s="10" t="s">
        <v>3</v>
      </c>
      <c r="I56" s="1"/>
      <c r="J56" s="44" t="s">
        <v>43</v>
      </c>
      <c r="K56" s="68">
        <v>1</v>
      </c>
      <c r="L56" s="31">
        <v>10.1</v>
      </c>
      <c r="M56" s="36">
        <f>IF(ISBLANK(L56),0,IF(LEFT(H56)="D",L56*$L$3/113+($L$4-$L$5),L56*$F$3/113+($F$4-$F$5)))</f>
        <v>8.4582300884955721</v>
      </c>
    </row>
    <row r="57" spans="1:13" ht="15.75" x14ac:dyDescent="0.25">
      <c r="A57" s="16">
        <v>0.51666666666666672</v>
      </c>
      <c r="B57" s="10" t="s">
        <v>4</v>
      </c>
      <c r="C57" s="1">
        <v>4</v>
      </c>
      <c r="D57" s="48" t="s">
        <v>92</v>
      </c>
      <c r="E57" s="69">
        <v>1</v>
      </c>
      <c r="F57" s="35">
        <v>14.9</v>
      </c>
      <c r="G57" s="36">
        <f>IF(ISBLANK(F57),0,IF(LEFT(B57)="D",F57*$L$3/113+($L$4-$L$5),F57*$F$3/113+($F$4-$F$5)))</f>
        <v>14.065309734513271</v>
      </c>
      <c r="H57" s="10" t="s">
        <v>4</v>
      </c>
      <c r="I57" s="1"/>
      <c r="J57" s="42" t="s">
        <v>42</v>
      </c>
      <c r="K57" s="67">
        <v>1</v>
      </c>
      <c r="L57" s="33">
        <v>10.4</v>
      </c>
      <c r="M57" s="36">
        <f>IF(ISBLANK(L57),0,IF(LEFT(H57)="D",L57*$L$3/113+($L$4-$L$5),L57*$F$3/113+($F$4-$F$5)))</f>
        <v>8.8086725663716781</v>
      </c>
    </row>
    <row r="58" spans="1:13" ht="16.5" thickBot="1" x14ac:dyDescent="0.3">
      <c r="A58" s="16">
        <v>0.52222222222222225</v>
      </c>
      <c r="B58" s="11" t="s">
        <v>5</v>
      </c>
      <c r="C58" s="2">
        <v>3</v>
      </c>
      <c r="D58" s="43" t="s">
        <v>93</v>
      </c>
      <c r="E58" s="70">
        <v>2</v>
      </c>
      <c r="F58" s="27">
        <v>16.600000000000001</v>
      </c>
      <c r="G58" s="37">
        <f>IF(ISBLANK(F58),0,IF(LEFT(B58)="D",F58*$L$3/113+($L$4-$L$5),F58*$F$3/113+($F$4-$F$5)))</f>
        <v>16.051150442477876</v>
      </c>
      <c r="H58" s="11" t="s">
        <v>5</v>
      </c>
      <c r="I58" s="2"/>
      <c r="J58" s="43" t="s">
        <v>44</v>
      </c>
      <c r="K58" s="70">
        <v>0</v>
      </c>
      <c r="L58" s="27">
        <v>16.2</v>
      </c>
      <c r="M58" s="37">
        <f>IF(ISBLANK(L58),0,IF(LEFT(H58)="D",L58*$L$3/113+($L$4-$L$5),L58*$F$3/113+($F$4-$F$5)))</f>
        <v>15.583893805309732</v>
      </c>
    </row>
    <row r="59" spans="1:13" ht="17.25" thickTop="1" thickBot="1" x14ac:dyDescent="0.3">
      <c r="A59" s="3"/>
      <c r="B59" s="12"/>
      <c r="C59" s="13"/>
      <c r="D59" s="72" t="s">
        <v>101</v>
      </c>
      <c r="E59" s="71">
        <f>SUM(E54:E58)</f>
        <v>5</v>
      </c>
      <c r="F59" s="21"/>
      <c r="G59" s="22"/>
      <c r="H59" s="22"/>
      <c r="I59" s="22"/>
      <c r="J59" s="73" t="s">
        <v>100</v>
      </c>
      <c r="K59" s="20">
        <f>SUM(K54:K58)</f>
        <v>5.5</v>
      </c>
      <c r="L59" s="14"/>
      <c r="M59" s="12"/>
    </row>
    <row r="60" spans="1:13" ht="16.5" thickTop="1" x14ac:dyDescent="0.25">
      <c r="A60" s="3"/>
      <c r="B60" s="12"/>
      <c r="C60" s="13"/>
      <c r="D60" s="17"/>
      <c r="E60" s="19"/>
      <c r="F60" s="14"/>
      <c r="G60" s="12"/>
      <c r="H60" s="12"/>
      <c r="I60" s="12"/>
      <c r="J60" s="15"/>
      <c r="K60" s="19"/>
      <c r="L60" s="14"/>
      <c r="M60" s="12"/>
    </row>
    <row r="61" spans="1:13" ht="16.5" thickBot="1" x14ac:dyDescent="0.25">
      <c r="A61" s="90" t="s">
        <v>21</v>
      </c>
      <c r="B61" s="9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9.5" thickTop="1" thickBot="1" x14ac:dyDescent="0.25">
      <c r="A62" s="3"/>
      <c r="B62" s="98" t="s">
        <v>35</v>
      </c>
      <c r="C62" s="99"/>
      <c r="D62" s="99"/>
      <c r="E62" s="99"/>
      <c r="F62" s="99"/>
      <c r="G62" s="100"/>
      <c r="H62" s="101" t="s">
        <v>102</v>
      </c>
      <c r="I62" s="102"/>
      <c r="J62" s="102"/>
      <c r="K62" s="102"/>
      <c r="L62" s="102"/>
      <c r="M62" s="103"/>
    </row>
    <row r="63" spans="1:13" ht="36" customHeight="1" thickTop="1" x14ac:dyDescent="0.2">
      <c r="A63" s="3"/>
      <c r="B63" s="7"/>
      <c r="C63" s="25" t="s">
        <v>14</v>
      </c>
      <c r="D63" s="8" t="s">
        <v>6</v>
      </c>
      <c r="E63" s="8" t="s">
        <v>9</v>
      </c>
      <c r="F63" s="8" t="s">
        <v>10</v>
      </c>
      <c r="G63" s="9" t="s">
        <v>0</v>
      </c>
      <c r="H63" s="7"/>
      <c r="I63" s="25" t="s">
        <v>14</v>
      </c>
      <c r="J63" s="8" t="s">
        <v>6</v>
      </c>
      <c r="K63" s="8" t="s">
        <v>9</v>
      </c>
      <c r="L63" s="8" t="s">
        <v>10</v>
      </c>
      <c r="M63" s="9" t="s">
        <v>0</v>
      </c>
    </row>
    <row r="64" spans="1:13" ht="15.75" x14ac:dyDescent="0.25">
      <c r="A64" s="16">
        <v>0.52916666666666667</v>
      </c>
      <c r="B64" s="10" t="s">
        <v>1</v>
      </c>
      <c r="C64" s="1"/>
      <c r="D64" s="47" t="s">
        <v>79</v>
      </c>
      <c r="E64" s="32"/>
      <c r="F64" s="33">
        <v>18.3</v>
      </c>
      <c r="G64" s="36">
        <f>IF(ISBLANK(F64),0,IF(LEFT(B64)="D",F64*$L$3/113+($L$4-$L$5),F64*$F$3/113+($F$4-$F$5)))</f>
        <v>19.087256637168135</v>
      </c>
      <c r="H64" s="10" t="s">
        <v>1</v>
      </c>
      <c r="I64" s="1"/>
      <c r="J64" s="44"/>
      <c r="K64" s="30"/>
      <c r="L64" s="31"/>
      <c r="M64" s="36">
        <f>IF(ISBLANK(L64),0,IF(LEFT(H64)="D",L64*$L$3/113+($L$4-$L$5),L64*$F$3/113+($F$4-$F$5)))</f>
        <v>0</v>
      </c>
    </row>
    <row r="65" spans="1:13" ht="15.75" x14ac:dyDescent="0.25">
      <c r="A65" s="16">
        <v>0.53472222222222221</v>
      </c>
      <c r="B65" s="10" t="s">
        <v>2</v>
      </c>
      <c r="C65" s="1"/>
      <c r="D65" s="47" t="s">
        <v>80</v>
      </c>
      <c r="E65" s="30"/>
      <c r="F65" s="31">
        <v>26.4</v>
      </c>
      <c r="G65" s="36">
        <f>IF(ISBLANK(F65),0,IF(LEFT(B65)="D",F65*$L$3/113+($L$4-$L$5),F65*$F$3/113+($F$4-$F$5)))</f>
        <v>28.190796460176983</v>
      </c>
      <c r="H65" s="10" t="s">
        <v>2</v>
      </c>
      <c r="I65" s="1"/>
      <c r="J65" s="42"/>
      <c r="K65" s="32"/>
      <c r="L65" s="33"/>
      <c r="M65" s="36">
        <f>IF(ISBLANK(L65),0,IF(LEFT(H65)="D",L65*$L$3/113+($L$4-$L$5),L65*$F$3/113+($F$4-$F$5)))</f>
        <v>0</v>
      </c>
    </row>
    <row r="66" spans="1:13" ht="15.75" x14ac:dyDescent="0.25">
      <c r="A66" s="16">
        <v>0.54027777777777775</v>
      </c>
      <c r="B66" s="10" t="s">
        <v>3</v>
      </c>
      <c r="C66" s="1"/>
      <c r="D66" s="42" t="s">
        <v>81</v>
      </c>
      <c r="E66" s="32"/>
      <c r="F66" s="33">
        <v>12.1</v>
      </c>
      <c r="G66" s="36">
        <f>IF(ISBLANK(F66),0,IF(LEFT(B66)="D",F66*$L$3/113+($L$4-$L$5),F66*$F$3/113+($F$4-$F$5)))</f>
        <v>10.79451327433628</v>
      </c>
      <c r="H66" s="10" t="s">
        <v>3</v>
      </c>
      <c r="I66" s="1"/>
      <c r="J66" s="44"/>
      <c r="K66" s="30"/>
      <c r="L66" s="31"/>
      <c r="M66" s="36">
        <f>IF(ISBLANK(L66),0,IF(LEFT(H66)="D",L66*$L$3/113+($L$4-$L$5),L66*$F$3/113+($F$4-$F$5)))</f>
        <v>0</v>
      </c>
    </row>
    <row r="67" spans="1:13" ht="15.75" x14ac:dyDescent="0.25">
      <c r="A67" s="16">
        <v>0.54583333333333328</v>
      </c>
      <c r="B67" s="10" t="s">
        <v>4</v>
      </c>
      <c r="C67" s="1"/>
      <c r="D67" s="48" t="s">
        <v>98</v>
      </c>
      <c r="E67" s="34"/>
      <c r="F67" s="35">
        <v>12.1</v>
      </c>
      <c r="G67" s="36">
        <v>17.600000000000001</v>
      </c>
      <c r="H67" s="10" t="s">
        <v>4</v>
      </c>
      <c r="I67" s="1"/>
      <c r="J67" s="42"/>
      <c r="K67" s="32"/>
      <c r="L67" s="33"/>
      <c r="M67" s="36">
        <f>IF(ISBLANK(L67),0,IF(LEFT(H67)="D",L67*$L$3/113+($L$4-$L$5),L67*$F$3/113+($F$4-$F$5)))</f>
        <v>0</v>
      </c>
    </row>
    <row r="68" spans="1:13" ht="16.5" thickBot="1" x14ac:dyDescent="0.3">
      <c r="A68" s="16">
        <v>0.55138888888888882</v>
      </c>
      <c r="B68" s="11" t="s">
        <v>5</v>
      </c>
      <c r="C68" s="2"/>
      <c r="D68" s="43" t="s">
        <v>82</v>
      </c>
      <c r="E68" s="26"/>
      <c r="F68" s="27">
        <v>26.4</v>
      </c>
      <c r="G68" s="37">
        <f>IF(ISBLANK(F68),0,IF(LEFT(B68)="D",F68*$L$3/113+($L$4-$L$5),F68*$F$3/113+($F$4-$F$5)))</f>
        <v>27.498938053097341</v>
      </c>
      <c r="H68" s="11" t="s">
        <v>5</v>
      </c>
      <c r="I68" s="2"/>
      <c r="J68" s="43"/>
      <c r="K68" s="26"/>
      <c r="L68" s="27"/>
      <c r="M68" s="37">
        <f>IF(ISBLANK(L68),0,IF(LEFT(H68)="D",L68*$L$3/113+($L$4-$L$5),L68*$F$3/113+($F$4-$F$5)))</f>
        <v>0</v>
      </c>
    </row>
    <row r="69" spans="1:13" ht="17.25" thickTop="1" thickBot="1" x14ac:dyDescent="0.3">
      <c r="A69" s="3"/>
      <c r="B69" s="12"/>
      <c r="C69" s="13"/>
      <c r="D69" s="73" t="s">
        <v>100</v>
      </c>
      <c r="E69" s="20"/>
      <c r="F69" s="21"/>
      <c r="G69" s="22"/>
      <c r="H69" s="22"/>
      <c r="I69" s="22"/>
      <c r="J69" s="72" t="s">
        <v>103</v>
      </c>
      <c r="K69" s="20"/>
      <c r="L69" s="14"/>
      <c r="M69" s="12"/>
    </row>
    <row r="70" spans="1:13" ht="16.5" thickTop="1" x14ac:dyDescent="0.25">
      <c r="A70" s="3"/>
      <c r="B70" s="12"/>
      <c r="C70" s="13"/>
      <c r="D70" s="17"/>
      <c r="E70" s="19"/>
      <c r="F70" s="14"/>
      <c r="G70" s="12"/>
      <c r="H70" s="12"/>
      <c r="I70" s="12"/>
      <c r="J70" s="15"/>
      <c r="K70" s="19"/>
      <c r="L70" s="14"/>
      <c r="M70" s="12"/>
    </row>
    <row r="71" spans="1:13" ht="16.5" thickBot="1" x14ac:dyDescent="0.25">
      <c r="A71" s="90"/>
      <c r="B71" s="9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9.5" thickTop="1" thickBot="1" x14ac:dyDescent="0.25">
      <c r="A72" s="3"/>
      <c r="B72" s="98"/>
      <c r="C72" s="99"/>
      <c r="D72" s="99"/>
      <c r="E72" s="99"/>
      <c r="F72" s="99"/>
      <c r="G72" s="100"/>
      <c r="H72" s="101"/>
      <c r="I72" s="102"/>
      <c r="J72" s="102"/>
      <c r="K72" s="102"/>
      <c r="L72" s="102"/>
      <c r="M72" s="103"/>
    </row>
    <row r="73" spans="1:13" ht="36" customHeight="1" thickTop="1" x14ac:dyDescent="0.2">
      <c r="A73" s="3"/>
      <c r="B73" s="7"/>
      <c r="C73" s="25" t="s">
        <v>14</v>
      </c>
      <c r="D73" s="8" t="s">
        <v>6</v>
      </c>
      <c r="E73" s="8" t="s">
        <v>9</v>
      </c>
      <c r="F73" s="8" t="s">
        <v>10</v>
      </c>
      <c r="G73" s="9" t="s">
        <v>0</v>
      </c>
      <c r="H73" s="7"/>
      <c r="I73" s="25" t="s">
        <v>14</v>
      </c>
      <c r="J73" s="8" t="s">
        <v>6</v>
      </c>
      <c r="K73" s="8" t="s">
        <v>9</v>
      </c>
      <c r="L73" s="8" t="s">
        <v>10</v>
      </c>
      <c r="M73" s="9" t="s">
        <v>0</v>
      </c>
    </row>
    <row r="74" spans="1:13" ht="15.75" x14ac:dyDescent="0.25">
      <c r="A74" s="16"/>
      <c r="B74" s="10" t="s">
        <v>1</v>
      </c>
      <c r="C74" s="1"/>
      <c r="D74" s="38"/>
      <c r="E74" s="32"/>
      <c r="F74" s="33"/>
      <c r="G74" s="36">
        <f>IF(ISBLANK(F74),0,IF(LEFT(B74)="D",F74*$L$3/113+($L$4-$L$5),F74*$F$3/113+($F$4-$F$5)))</f>
        <v>0</v>
      </c>
      <c r="H74" s="10" t="s">
        <v>1</v>
      </c>
      <c r="I74" s="1"/>
      <c r="J74" s="44"/>
      <c r="K74" s="30"/>
      <c r="L74" s="31"/>
      <c r="M74" s="36">
        <f>IF(ISBLANK(L74),0,IF(LEFT(H74)="D",L74*$L$3/113+($L$4-$L$5),L74*$F$3/113+($F$4-$F$5)))</f>
        <v>0</v>
      </c>
    </row>
    <row r="75" spans="1:13" ht="15.75" x14ac:dyDescent="0.25">
      <c r="A75" s="16"/>
      <c r="B75" s="10" t="s">
        <v>2</v>
      </c>
      <c r="C75" s="1"/>
      <c r="D75" s="38"/>
      <c r="E75" s="30"/>
      <c r="F75" s="31"/>
      <c r="G75" s="36">
        <f>IF(ISBLANK(F75),0,IF(LEFT(B75)="D",F75*$L$3/113+($L$4-$L$5),F75*$F$3/113+($F$4-$F$5)))</f>
        <v>0</v>
      </c>
      <c r="H75" s="10" t="s">
        <v>2</v>
      </c>
      <c r="I75" s="1"/>
      <c r="J75" s="42"/>
      <c r="K75" s="32"/>
      <c r="L75" s="33"/>
      <c r="M75" s="36">
        <f>IF(ISBLANK(L75),0,IF(LEFT(H75)="D",L75*$L$3/113+($L$4-$L$5),L75*$F$3/113+($F$4-$F$5)))</f>
        <v>0</v>
      </c>
    </row>
    <row r="76" spans="1:13" ht="15.75" x14ac:dyDescent="0.25">
      <c r="A76" s="16"/>
      <c r="B76" s="10" t="s">
        <v>3</v>
      </c>
      <c r="C76" s="1"/>
      <c r="D76" s="39"/>
      <c r="E76" s="32"/>
      <c r="F76" s="33"/>
      <c r="G76" s="36">
        <f>IF(ISBLANK(F76),0,IF(LEFT(B76)="D",F76*$L$3/113+($L$4-$L$5),F76*$F$3/113+($F$4-$F$5)))</f>
        <v>0</v>
      </c>
      <c r="H76" s="10" t="s">
        <v>3</v>
      </c>
      <c r="I76" s="1"/>
      <c r="J76" s="44"/>
      <c r="K76" s="30"/>
      <c r="L76" s="31"/>
      <c r="M76" s="36">
        <f>IF(ISBLANK(L76),0,IF(LEFT(H76)="D",L76*$L$3/113+($L$4-$L$5),L76*$F$3/113+($F$4-$F$5)))</f>
        <v>0</v>
      </c>
    </row>
    <row r="77" spans="1:13" ht="15.75" x14ac:dyDescent="0.25">
      <c r="A77" s="16"/>
      <c r="B77" s="10" t="s">
        <v>4</v>
      </c>
      <c r="C77" s="1"/>
      <c r="D77" s="40"/>
      <c r="E77" s="34"/>
      <c r="F77" s="35"/>
      <c r="G77" s="36">
        <f>IF(ISBLANK(F77),0,IF(LEFT(B77)="D",F77*$L$3/113+($L$4-$L$5),F77*$F$3/113+($F$4-$F$5)))</f>
        <v>0</v>
      </c>
      <c r="H77" s="10" t="s">
        <v>4</v>
      </c>
      <c r="I77" s="1"/>
      <c r="J77" s="42"/>
      <c r="K77" s="32"/>
      <c r="L77" s="33"/>
      <c r="M77" s="36">
        <f>IF(ISBLANK(L77),0,IF(LEFT(H77)="D",L77*$L$3/113+($L$4-$L$5),L77*$F$3/113+($F$4-$F$5)))</f>
        <v>0</v>
      </c>
    </row>
    <row r="78" spans="1:13" ht="16.5" thickBot="1" x14ac:dyDescent="0.3">
      <c r="A78" s="16"/>
      <c r="B78" s="11" t="s">
        <v>5</v>
      </c>
      <c r="C78" s="2"/>
      <c r="D78" s="41"/>
      <c r="E78" s="26"/>
      <c r="F78" s="27"/>
      <c r="G78" s="37">
        <f>IF(ISBLANK(F78),0,IF(LEFT(B78)="D",F78*$L$3/113+($L$4-$L$5),F78*$F$3/113+($F$4-$F$5)))</f>
        <v>0</v>
      </c>
      <c r="H78" s="11" t="s">
        <v>5</v>
      </c>
      <c r="I78" s="2"/>
      <c r="J78" s="43"/>
      <c r="K78" s="26"/>
      <c r="L78" s="27"/>
      <c r="M78" s="37">
        <f>IF(ISBLANK(L78),0,IF(LEFT(H78)="D",L78*$L$3/113+($L$4-$L$5),L78*$F$3/113+($F$4-$F$5)))</f>
        <v>0</v>
      </c>
    </row>
    <row r="79" spans="1:13" ht="17.25" thickTop="1" thickBot="1" x14ac:dyDescent="0.3">
      <c r="A79" s="3"/>
      <c r="B79" s="12"/>
      <c r="C79" s="13"/>
      <c r="D79" s="17"/>
      <c r="E79" s="20"/>
      <c r="F79" s="21"/>
      <c r="G79" s="22"/>
      <c r="H79" s="22"/>
      <c r="I79" s="22"/>
      <c r="J79" s="53"/>
      <c r="K79" s="20"/>
      <c r="L79" s="14"/>
      <c r="M79" s="12"/>
    </row>
    <row r="80" spans="1:13" ht="16.5" thickTop="1" x14ac:dyDescent="0.25">
      <c r="A80" s="3"/>
      <c r="B80" s="12"/>
      <c r="C80" s="13"/>
      <c r="D80" s="17"/>
      <c r="E80" s="18"/>
      <c r="F80" s="14"/>
      <c r="G80" s="12"/>
      <c r="H80" s="12"/>
      <c r="I80" s="12"/>
      <c r="J80" s="15"/>
      <c r="K80" s="19"/>
      <c r="L80" s="14"/>
      <c r="M80" s="12"/>
    </row>
  </sheetData>
  <mergeCells count="33">
    <mergeCell ref="A71:B71"/>
    <mergeCell ref="B72:G72"/>
    <mergeCell ref="H72:M72"/>
    <mergeCell ref="A51:B51"/>
    <mergeCell ref="B52:G52"/>
    <mergeCell ref="H52:M52"/>
    <mergeCell ref="A61:B61"/>
    <mergeCell ref="B62:G62"/>
    <mergeCell ref="H62:M62"/>
    <mergeCell ref="A33:B33"/>
    <mergeCell ref="B34:G34"/>
    <mergeCell ref="H34:M34"/>
    <mergeCell ref="A42:B42"/>
    <mergeCell ref="B43:G43"/>
    <mergeCell ref="H43:M43"/>
    <mergeCell ref="H25:M25"/>
    <mergeCell ref="A15:B15"/>
    <mergeCell ref="B16:G16"/>
    <mergeCell ref="H16:M16"/>
    <mergeCell ref="A24:B24"/>
    <mergeCell ref="B25:G25"/>
    <mergeCell ref="B7:G7"/>
    <mergeCell ref="H7:M7"/>
    <mergeCell ref="A6:B6"/>
    <mergeCell ref="A3:B3"/>
    <mergeCell ref="D3:E3"/>
    <mergeCell ref="J3:K3"/>
    <mergeCell ref="F1:G1"/>
    <mergeCell ref="H1:I1"/>
    <mergeCell ref="J2:L2"/>
    <mergeCell ref="A4:B4"/>
    <mergeCell ref="D4:E4"/>
    <mergeCell ref="J4:K4"/>
  </mergeCells>
  <phoneticPr fontId="12" type="noConversion"/>
  <conditionalFormatting sqref="I74:I78 C74:C78 I9:I13 C9:C13 I18:I22 C18:C22 I27:I31 C27:C31 I36:I40 C36:C40 I45:I49 C45:C49 I54:I58 C54:C58 I64:I68 C64:C68">
    <cfRule type="cellIs" dxfId="2" priority="1" stopIfTrue="1" operator="greaterThan">
      <formula>0</formula>
    </cfRule>
  </conditionalFormatting>
  <conditionalFormatting sqref="E74:E78 K74:K78 E27:E31 E18:E22 K27:K31 K18:K22 E36:E40 K36:K40 E45:E49 K45:K49 E54:E58 K54:K58 E64:E68 K64:K68 K9:K13 E9:E13">
    <cfRule type="cellIs" dxfId="1" priority="2" stopIfTrue="1" operator="equal">
      <formula>2</formula>
    </cfRule>
    <cfRule type="cellIs" dxfId="0" priority="3" stopIfTrue="1" operator="equal">
      <formula>1</formula>
    </cfRule>
  </conditionalFormatting>
  <printOptions horizontalCentered="1"/>
  <pageMargins left="0" right="0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546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1 16 </vt:lpstr>
      <vt:lpstr>Feuil1</vt:lpstr>
    </vt:vector>
  </TitlesOfParts>
  <Company>asgra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SOUCHON</dc:creator>
  <cp:lastModifiedBy>Jean-Pierre MAGNON</cp:lastModifiedBy>
  <cp:lastPrinted>2021-07-21T06:30:04Z</cp:lastPrinted>
  <dcterms:created xsi:type="dcterms:W3CDTF">2004-03-13T14:11:06Z</dcterms:created>
  <dcterms:modified xsi:type="dcterms:W3CDTF">2021-07-26T19:04:42Z</dcterms:modified>
</cp:coreProperties>
</file>