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895" activeTab="0"/>
  </bookViews>
  <sheets>
    <sheet name="1 16 " sheetId="1" r:id="rId1"/>
    <sheet name="Feuil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<sst xmlns="http://schemas.openxmlformats.org/spreadsheetml/2006/main" count="273" uniqueCount="117">
  <si>
    <t>Hcp</t>
  </si>
  <si>
    <t>D1</t>
  </si>
  <si>
    <t>D2</t>
  </si>
  <si>
    <t>H1</t>
  </si>
  <si>
    <t>H2</t>
  </si>
  <si>
    <t>H3</t>
  </si>
  <si>
    <t>Nom Prenom</t>
  </si>
  <si>
    <t>Slope jaune Messieurs</t>
  </si>
  <si>
    <t>Slope rouge Dames</t>
  </si>
  <si>
    <t>Pts</t>
  </si>
  <si>
    <t>Idx</t>
  </si>
  <si>
    <t>PAR</t>
  </si>
  <si>
    <t>SSS jaune Messieurs</t>
  </si>
  <si>
    <t>SSS rouge Dames</t>
  </si>
  <si>
    <t>Coups reçus</t>
  </si>
  <si>
    <t>1/8 de FINALE</t>
  </si>
  <si>
    <t>MATCH PLAY  BRUT 2019</t>
  </si>
  <si>
    <t>AIX LES BAINS</t>
  </si>
  <si>
    <t>BERGEAUD Brigitte</t>
  </si>
  <si>
    <t>VEDRINNE Catherine</t>
  </si>
  <si>
    <t>AMAGAT Claude</t>
  </si>
  <si>
    <t>CHAUMERON Patrick</t>
  </si>
  <si>
    <t>BRIDON Jean Noël</t>
  </si>
  <si>
    <t>BONNET Christine</t>
  </si>
  <si>
    <t>BOITEUX Isabelle</t>
  </si>
  <si>
    <t>BOITEUX Bruno</t>
  </si>
  <si>
    <t>JACQUIN Georges</t>
  </si>
  <si>
    <t>DE WITTE Gérard</t>
  </si>
  <si>
    <t>CARALY Odile</t>
  </si>
  <si>
    <t>LEBRETON Sylvie</t>
  </si>
  <si>
    <t>SAGE Claude</t>
  </si>
  <si>
    <t>GARCIA Jean Louis</t>
  </si>
  <si>
    <t>SAINFORT Dominique</t>
  </si>
  <si>
    <t>FALLAVIER Lysiane</t>
  </si>
  <si>
    <t>LESPINAT Maurice</t>
  </si>
  <si>
    <t>PICHAT Françoise</t>
  </si>
  <si>
    <t>SCHILT Marie Noëlle</t>
  </si>
  <si>
    <t>VANNIEUWENHUYSE JP</t>
  </si>
  <si>
    <t>BISET Antoine</t>
  </si>
  <si>
    <t>PICHAT Jacques</t>
  </si>
  <si>
    <t>COMTET Bernard</t>
  </si>
  <si>
    <t>MATHON Bernard</t>
  </si>
  <si>
    <t xml:space="preserve">CHASSIEU </t>
  </si>
  <si>
    <t xml:space="preserve">GOUVERNEUR </t>
  </si>
  <si>
    <t xml:space="preserve">CHANALETS </t>
  </si>
  <si>
    <t xml:space="preserve">BEAUJOLAIS </t>
  </si>
  <si>
    <t xml:space="preserve">CHAMONIX </t>
  </si>
  <si>
    <t xml:space="preserve">BRESSE </t>
  </si>
  <si>
    <t xml:space="preserve">SALVAGNY </t>
  </si>
  <si>
    <t>FOREZ</t>
  </si>
  <si>
    <t>BRESSON</t>
  </si>
  <si>
    <t>GONVILLE</t>
  </si>
  <si>
    <t>BRODIEZ Valérie</t>
  </si>
  <si>
    <t>CLUZEL Jean Claude</t>
  </si>
  <si>
    <t>PERRAUDIN J. Claude</t>
  </si>
  <si>
    <t>CUNNINGHAM Sarah</t>
  </si>
  <si>
    <t>DUBOIS Muriel</t>
  </si>
  <si>
    <t>MARIAZ Louis</t>
  </si>
  <si>
    <t>DUBOIS Jean Yves</t>
  </si>
  <si>
    <t>LOUVEAU J. Philippe</t>
  </si>
  <si>
    <t>VALENCE ST DIDIER</t>
  </si>
  <si>
    <t>RIOM - MONTPENSIER</t>
  </si>
  <si>
    <t>GUILLET Valérie</t>
  </si>
  <si>
    <r>
      <t xml:space="preserve">FLOURENT </t>
    </r>
    <r>
      <rPr>
        <b/>
        <sz val="10"/>
        <rFont val="Arial"/>
        <family val="2"/>
      </rPr>
      <t>M Françoise</t>
    </r>
  </si>
  <si>
    <t>PACCALIN Vincent</t>
  </si>
  <si>
    <t>DAURES J. Christophe</t>
  </si>
  <si>
    <t>ARLIN Robert</t>
  </si>
  <si>
    <t>TOMASI Muriel</t>
  </si>
  <si>
    <t>JAMES Janet</t>
  </si>
  <si>
    <t>OEHRLI Christian</t>
  </si>
  <si>
    <t>MICHOUD Gilbert</t>
  </si>
  <si>
    <t>GOETSCHMANN Jean</t>
  </si>
  <si>
    <t>CHAZOT Claudine</t>
  </si>
  <si>
    <t>PHELIP Laetitia</t>
  </si>
  <si>
    <t>BRAILLY Michel</t>
  </si>
  <si>
    <t>METZLER Jacques</t>
  </si>
  <si>
    <t>SOUBES Didier</t>
  </si>
  <si>
    <t>MIONNAY</t>
  </si>
  <si>
    <t>CHOUBRAC Isabelle</t>
  </si>
  <si>
    <t>GOICHOT Danie</t>
  </si>
  <si>
    <t>TREBUCHET Jacques</t>
  </si>
  <si>
    <t>CASTERAN Jean Paul</t>
  </si>
  <si>
    <t>GUINDON D. Bernard</t>
  </si>
  <si>
    <t>BREHON Claudine</t>
  </si>
  <si>
    <t>ODE Hélène</t>
  </si>
  <si>
    <t>DOYEUX Patrice</t>
  </si>
  <si>
    <t>REYMOND Philippe</t>
  </si>
  <si>
    <t>EXBRAYAT Serge</t>
  </si>
  <si>
    <t>BILLIOUD Danièle</t>
  </si>
  <si>
    <r>
      <t xml:space="preserve">MENARD MOLO </t>
    </r>
    <r>
      <rPr>
        <b/>
        <sz val="11"/>
        <rFont val="Arial"/>
        <family val="2"/>
      </rPr>
      <t>Annick</t>
    </r>
  </si>
  <si>
    <t>GANIVET Daniel</t>
  </si>
  <si>
    <t>GIESSNER Hubert</t>
  </si>
  <si>
    <t>ALCOCER Joseph</t>
  </si>
  <si>
    <t>HAUSS Françoise</t>
  </si>
  <si>
    <t>GANDON Isabelle</t>
  </si>
  <si>
    <t>LOUGE Alain</t>
  </si>
  <si>
    <t>PIGNAUD Thierry</t>
  </si>
  <si>
    <t>POURRE J. Jacques</t>
  </si>
  <si>
    <t>FORFAIT</t>
  </si>
  <si>
    <t>QUALIFIE</t>
  </si>
  <si>
    <t>CORRENCON</t>
  </si>
  <si>
    <t>ST ETIENNE</t>
  </si>
  <si>
    <t>BERNOLE Christine</t>
  </si>
  <si>
    <t>CHAMBAZ Edith</t>
  </si>
  <si>
    <t>CHEVRET Gabriel</t>
  </si>
  <si>
    <t>FILLOT Norbert</t>
  </si>
  <si>
    <r>
      <t xml:space="preserve">SARRA GALLET </t>
    </r>
    <r>
      <rPr>
        <b/>
        <sz val="10"/>
        <rFont val="Arial"/>
        <family val="2"/>
      </rPr>
      <t>Franck</t>
    </r>
  </si>
  <si>
    <r>
      <t xml:space="preserve">SCHELLHORN </t>
    </r>
    <r>
      <rPr>
        <b/>
        <sz val="9"/>
        <rFont val="Arial"/>
        <family val="2"/>
      </rPr>
      <t>Bernadette</t>
    </r>
  </si>
  <si>
    <t xml:space="preserve">SCHELLHORN Reiner </t>
  </si>
  <si>
    <t>MOUTAMANI Mustapha</t>
  </si>
  <si>
    <t>8h30</t>
  </si>
  <si>
    <t>9h12</t>
  </si>
  <si>
    <t>9h54</t>
  </si>
  <si>
    <t>10h36</t>
  </si>
  <si>
    <t>11h18</t>
  </si>
  <si>
    <t>12h00</t>
  </si>
  <si>
    <t>12h42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</si>
</sst>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h:mm"/>
    <numFmt numFmtId="178" formatCode="h:mm;@"/>
  </numFmts>
  <fonts count="50"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 locked="0"/>
    </xf>
    <xf numFmtId="174" fontId="11" fillId="35" borderId="10" xfId="0" applyNumberFormat="1" applyFont="1" applyFill="1" applyBorder="1" applyAlignment="1" applyProtection="1">
      <alignment/>
      <protection locked="0"/>
    </xf>
    <xf numFmtId="174" fontId="11" fillId="34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textRotation="90" wrapText="1" shrinkToFi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74" fontId="0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36" borderId="1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/>
      <protection locked="0"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74" fontId="0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74" fontId="0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74" fontId="0" fillId="0" borderId="21" xfId="0" applyNumberFormat="1" applyFont="1" applyFill="1" applyBorder="1" applyAlignment="1" applyProtection="1">
      <alignment horizontal="center" vertical="center"/>
      <protection/>
    </xf>
    <xf numFmtId="174" fontId="0" fillId="0" borderId="22" xfId="0" applyNumberFormat="1" applyBorder="1" applyAlignment="1" applyProtection="1">
      <alignment/>
      <protection/>
    </xf>
    <xf numFmtId="174" fontId="0" fillId="0" borderId="23" xfId="0" applyNumberFormat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21" xfId="0" applyNumberFormat="1" applyFont="1" applyFill="1" applyBorder="1" applyAlignment="1" applyProtection="1">
      <alignment horizontal="left" vertical="center"/>
      <protection/>
    </xf>
    <xf numFmtId="1" fontId="0" fillId="0" borderId="18" xfId="0" applyNumberFormat="1" applyFont="1" applyFill="1" applyBorder="1" applyAlignment="1" applyProtection="1">
      <alignment horizontal="left" vertical="center"/>
      <protection/>
    </xf>
    <xf numFmtId="1" fontId="1" fillId="0" borderId="10" xfId="0" applyNumberFormat="1" applyFont="1" applyFill="1" applyBorder="1" applyAlignment="1" applyProtection="1">
      <alignment horizontal="left" vertical="center"/>
      <protection/>
    </xf>
    <xf numFmtId="1" fontId="1" fillId="0" borderId="18" xfId="0" applyNumberFormat="1" applyFont="1" applyFill="1" applyBorder="1" applyAlignment="1" applyProtection="1">
      <alignment horizontal="left" vertical="center"/>
      <protection/>
    </xf>
    <xf numFmtId="1" fontId="1" fillId="0" borderId="20" xfId="0" applyNumberFormat="1" applyFont="1" applyFill="1" applyBorder="1" applyAlignment="1" applyProtection="1">
      <alignment horizontal="left" vertical="center"/>
      <protection/>
    </xf>
    <xf numFmtId="15" fontId="5" fillId="0" borderId="0" xfId="0" applyNumberFormat="1" applyFont="1" applyAlignment="1" applyProtection="1">
      <alignment vertical="center"/>
      <protection locked="0"/>
    </xf>
    <xf numFmtId="15" fontId="13" fillId="0" borderId="0" xfId="0" applyNumberFormat="1" applyFont="1" applyAlignment="1">
      <alignment/>
    </xf>
    <xf numFmtId="0" fontId="1" fillId="35" borderId="21" xfId="0" applyFont="1" applyFill="1" applyBorder="1" applyAlignment="1" applyProtection="1">
      <alignment/>
      <protection locked="0"/>
    </xf>
    <xf numFmtId="0" fontId="5" fillId="6" borderId="25" xfId="0" applyFont="1" applyFill="1" applyBorder="1" applyAlignment="1" applyProtection="1">
      <alignment vertical="center"/>
      <protection/>
    </xf>
    <xf numFmtId="0" fontId="13" fillId="6" borderId="26" xfId="0" applyFont="1" applyFill="1" applyBorder="1" applyAlignment="1" applyProtection="1">
      <alignment vertical="center"/>
      <protection/>
    </xf>
    <xf numFmtId="15" fontId="5" fillId="6" borderId="27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177" fontId="8" fillId="0" borderId="0" xfId="0" applyNumberFormat="1" applyFont="1" applyAlignment="1" applyProtection="1">
      <alignment/>
      <protection/>
    </xf>
    <xf numFmtId="1" fontId="1" fillId="0" borderId="24" xfId="0" applyNumberFormat="1" applyFont="1" applyFill="1" applyBorder="1" applyAlignment="1" applyProtection="1">
      <alignment horizontal="left" vertical="center"/>
      <protection/>
    </xf>
    <xf numFmtId="1" fontId="1" fillId="0" borderId="21" xfId="0" applyNumberFormat="1" applyFont="1" applyFill="1" applyBorder="1" applyAlignment="1" applyProtection="1">
      <alignment horizontal="left" vertical="center"/>
      <protection/>
    </xf>
    <xf numFmtId="1" fontId="11" fillId="0" borderId="20" xfId="0" applyNumberFormat="1" applyFont="1" applyFill="1" applyBorder="1" applyAlignment="1" applyProtection="1">
      <alignment horizontal="left" vertical="center"/>
      <protection/>
    </xf>
    <xf numFmtId="1" fontId="11" fillId="0" borderId="10" xfId="0" applyNumberFormat="1" applyFont="1" applyFill="1" applyBorder="1" applyAlignment="1" applyProtection="1">
      <alignment horizontal="left" vertical="center"/>
      <protection/>
    </xf>
    <xf numFmtId="1" fontId="1" fillId="0" borderId="24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/>
    </xf>
    <xf numFmtId="1" fontId="1" fillId="0" borderId="21" xfId="0" applyNumberFormat="1" applyFont="1" applyFill="1" applyBorder="1" applyAlignment="1" applyProtection="1">
      <alignment vertical="center"/>
      <protection/>
    </xf>
    <xf numFmtId="1" fontId="1" fillId="0" borderId="18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29" xfId="0" applyFont="1" applyFill="1" applyBorder="1" applyAlignment="1" applyProtection="1">
      <alignment horizontal="center" vertical="center"/>
      <protection/>
    </xf>
    <xf numFmtId="0" fontId="5" fillId="34" borderId="30" xfId="0" applyFont="1" applyFill="1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 applyProtection="1">
      <alignment horizontal="center" vertical="center"/>
      <protection locked="0"/>
    </xf>
    <xf numFmtId="0" fontId="5" fillId="34" borderId="32" xfId="0" applyFont="1" applyFill="1" applyBorder="1" applyAlignment="1" applyProtection="1">
      <alignment horizontal="center" vertical="center"/>
      <protection locked="0"/>
    </xf>
    <xf numFmtId="0" fontId="9" fillId="34" borderId="33" xfId="0" applyFont="1" applyFill="1" applyBorder="1" applyAlignment="1" applyProtection="1">
      <alignment horizontal="center" vertical="center"/>
      <protection locked="0"/>
    </xf>
    <xf numFmtId="0" fontId="9" fillId="34" borderId="31" xfId="0" applyFont="1" applyFill="1" applyBorder="1" applyAlignment="1" applyProtection="1">
      <alignment horizontal="center" vertical="center"/>
      <protection locked="0"/>
    </xf>
    <xf numFmtId="0" fontId="9" fillId="34" borderId="32" xfId="0" applyFont="1" applyFill="1" applyBorder="1" applyAlignment="1" applyProtection="1">
      <alignment horizontal="center" vertical="center"/>
      <protection locked="0"/>
    </xf>
    <xf numFmtId="0" fontId="5" fillId="37" borderId="30" xfId="0" applyFont="1" applyFill="1" applyBorder="1" applyAlignment="1" applyProtection="1">
      <alignment horizontal="center" vertical="center"/>
      <protection locked="0"/>
    </xf>
    <xf numFmtId="0" fontId="5" fillId="37" borderId="31" xfId="0" applyFont="1" applyFill="1" applyBorder="1" applyAlignment="1" applyProtection="1">
      <alignment horizontal="center" vertical="center"/>
      <protection locked="0"/>
    </xf>
    <xf numFmtId="0" fontId="5" fillId="37" borderId="32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4" borderId="34" xfId="0" applyFont="1" applyFill="1" applyBorder="1" applyAlignment="1" applyProtection="1">
      <alignment horizontal="right"/>
      <protection/>
    </xf>
    <xf numFmtId="0" fontId="0" fillId="0" borderId="35" xfId="0" applyBorder="1" applyAlignment="1" applyProtection="1">
      <alignment horizontal="right"/>
      <protection/>
    </xf>
    <xf numFmtId="0" fontId="1" fillId="35" borderId="34" xfId="0" applyFont="1" applyFill="1" applyBorder="1" applyAlignment="1" applyProtection="1">
      <alignment horizontal="right"/>
      <protection/>
    </xf>
    <xf numFmtId="0" fontId="1" fillId="35" borderId="35" xfId="0" applyFont="1" applyFill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indexed="42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indexed="43"/>
        </patternFill>
      </fill>
    </dxf>
    <dxf>
      <font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3">
      <selection activeCell="P22" sqref="P22"/>
    </sheetView>
  </sheetViews>
  <sheetFormatPr defaultColWidth="11.5546875" defaultRowHeight="15"/>
  <cols>
    <col min="1" max="1" width="4.10546875" style="0" customWidth="1"/>
    <col min="2" max="2" width="4.4453125" style="0" customWidth="1"/>
    <col min="3" max="3" width="3.5546875" style="0" customWidth="1"/>
    <col min="4" max="4" width="20.21484375" style="0" customWidth="1"/>
    <col min="5" max="7" width="4.3359375" style="0" customWidth="1"/>
    <col min="8" max="8" width="4.4453125" style="0" customWidth="1"/>
    <col min="9" max="9" width="3.5546875" style="0" customWidth="1"/>
    <col min="10" max="10" width="20.21484375" style="0" customWidth="1"/>
    <col min="11" max="13" width="4.3359375" style="0" customWidth="1"/>
  </cols>
  <sheetData>
    <row r="1" spans="4:10" ht="24" thickBot="1">
      <c r="D1" s="57" t="s">
        <v>15</v>
      </c>
      <c r="J1" s="52">
        <v>43634</v>
      </c>
    </row>
    <row r="2" spans="1:13" ht="27" thickBot="1">
      <c r="A2" s="3"/>
      <c r="B2" s="3"/>
      <c r="C2" s="54" t="s">
        <v>16</v>
      </c>
      <c r="D2" s="55"/>
      <c r="E2" s="56"/>
      <c r="F2" s="51"/>
      <c r="G2" s="51"/>
      <c r="H2" s="51"/>
      <c r="I2" s="51"/>
      <c r="J2" s="79" t="s">
        <v>17</v>
      </c>
      <c r="K2" s="80"/>
      <c r="L2" s="81"/>
      <c r="M2" s="4"/>
    </row>
    <row r="3" spans="1:13" ht="20.25">
      <c r="A3" s="85"/>
      <c r="B3" s="86"/>
      <c r="C3" s="35"/>
      <c r="D3" s="87" t="s">
        <v>7</v>
      </c>
      <c r="E3" s="88"/>
      <c r="F3" s="18">
        <v>124</v>
      </c>
      <c r="G3" s="5"/>
      <c r="H3" s="5"/>
      <c r="I3" s="5"/>
      <c r="J3" s="89" t="s">
        <v>8</v>
      </c>
      <c r="K3" s="90"/>
      <c r="L3" s="53">
        <v>120</v>
      </c>
      <c r="M3" s="6"/>
    </row>
    <row r="4" spans="1:13" ht="15.75">
      <c r="A4" s="82"/>
      <c r="B4" s="82"/>
      <c r="C4" s="3"/>
      <c r="D4" s="83" t="s">
        <v>12</v>
      </c>
      <c r="E4" s="83"/>
      <c r="F4" s="20">
        <v>68.3</v>
      </c>
      <c r="G4" s="3"/>
      <c r="H4" s="3"/>
      <c r="I4" s="3"/>
      <c r="J4" s="84" t="s">
        <v>13</v>
      </c>
      <c r="K4" s="84"/>
      <c r="L4" s="19">
        <v>69.4</v>
      </c>
      <c r="M4" s="3"/>
    </row>
    <row r="5" spans="1:13" ht="15.75">
      <c r="A5" s="28"/>
      <c r="B5" s="28"/>
      <c r="C5" s="3"/>
      <c r="D5" s="32"/>
      <c r="E5" s="34" t="s">
        <v>11</v>
      </c>
      <c r="F5" s="33">
        <v>70</v>
      </c>
      <c r="G5" s="27"/>
      <c r="H5" s="27"/>
      <c r="I5" s="27"/>
      <c r="J5" s="32"/>
      <c r="K5" s="34" t="s">
        <v>11</v>
      </c>
      <c r="L5" s="33">
        <v>70</v>
      </c>
      <c r="M5" s="3"/>
    </row>
    <row r="6" spans="1:13" ht="16.5" thickBot="1">
      <c r="A6" s="68" t="s">
        <v>110</v>
      </c>
      <c r="B6" s="69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9.5" thickBot="1" thickTop="1">
      <c r="A7" s="3"/>
      <c r="B7" s="70" t="s">
        <v>42</v>
      </c>
      <c r="C7" s="71"/>
      <c r="D7" s="71"/>
      <c r="E7" s="71"/>
      <c r="F7" s="71"/>
      <c r="G7" s="72"/>
      <c r="H7" s="73" t="s">
        <v>43</v>
      </c>
      <c r="I7" s="74"/>
      <c r="J7" s="74"/>
      <c r="K7" s="74"/>
      <c r="L7" s="74"/>
      <c r="M7" s="75"/>
    </row>
    <row r="8" spans="1:13" ht="33" customHeight="1" thickTop="1">
      <c r="A8" s="3"/>
      <c r="B8" s="7"/>
      <c r="C8" s="29" t="s">
        <v>14</v>
      </c>
      <c r="D8" s="8" t="s">
        <v>6</v>
      </c>
      <c r="E8" s="8" t="s">
        <v>9</v>
      </c>
      <c r="F8" s="8" t="s">
        <v>10</v>
      </c>
      <c r="G8" s="9" t="s">
        <v>0</v>
      </c>
      <c r="H8" s="7"/>
      <c r="I8" s="29" t="s">
        <v>14</v>
      </c>
      <c r="J8" s="8" t="s">
        <v>6</v>
      </c>
      <c r="K8" s="8" t="s">
        <v>9</v>
      </c>
      <c r="L8" s="8" t="s">
        <v>10</v>
      </c>
      <c r="M8" s="9" t="s">
        <v>0</v>
      </c>
    </row>
    <row r="9" spans="1:13" ht="15.75">
      <c r="A9" s="16">
        <v>0.3541666666666667</v>
      </c>
      <c r="B9" s="10" t="s">
        <v>1</v>
      </c>
      <c r="C9" s="1"/>
      <c r="D9" s="63" t="s">
        <v>72</v>
      </c>
      <c r="E9" s="38"/>
      <c r="F9" s="39">
        <v>10.4</v>
      </c>
      <c r="G9" s="42">
        <f>IF(ISBLANK(F9),0,IF(LEFT(B9)="D",F9*$L$3/113+($L$4-$L$5),F9*$F$3/113+($F$4-$F$5)))</f>
        <v>10.444247787610625</v>
      </c>
      <c r="H9" s="10" t="s">
        <v>1</v>
      </c>
      <c r="I9" s="1"/>
      <c r="J9" s="50" t="s">
        <v>18</v>
      </c>
      <c r="K9" s="36"/>
      <c r="L9" s="37">
        <v>10.1</v>
      </c>
      <c r="M9" s="42">
        <f>IF(ISBLANK(L9),0,IF(LEFT(H9)="D",L9*$L$3/113+($L$4-$L$5),L9*$F$3/113+($F$4-$F$5)))</f>
        <v>10.125663716814165</v>
      </c>
    </row>
    <row r="10" spans="1:13" ht="15.75">
      <c r="A10" s="16">
        <v>0.3597222222222222</v>
      </c>
      <c r="B10" s="10" t="s">
        <v>2</v>
      </c>
      <c r="C10" s="1"/>
      <c r="D10" s="63" t="s">
        <v>73</v>
      </c>
      <c r="E10" s="36"/>
      <c r="F10" s="37">
        <v>14.2</v>
      </c>
      <c r="G10" s="42">
        <f>IF(ISBLANK(F10),0,IF(LEFT(B10)="D",F10*$L$3/113+($L$4-$L$5),F10*$F$3/113+($F$4-$F$5)))</f>
        <v>14.479646017699121</v>
      </c>
      <c r="H10" s="10" t="s">
        <v>2</v>
      </c>
      <c r="I10" s="1"/>
      <c r="J10" s="48" t="s">
        <v>19</v>
      </c>
      <c r="K10" s="38"/>
      <c r="L10" s="39">
        <v>13.6</v>
      </c>
      <c r="M10" s="42">
        <f>IF(ISBLANK(L10),0,IF(LEFT(H10)="D",L10*$L$3/113+($L$4-$L$5),L10*$F$3/113+($F$4-$F$5)))</f>
        <v>13.8424778761062</v>
      </c>
    </row>
    <row r="11" spans="1:13" ht="15.75">
      <c r="A11" s="16">
        <v>0.3652777777777778</v>
      </c>
      <c r="B11" s="10" t="s">
        <v>3</v>
      </c>
      <c r="C11" s="1"/>
      <c r="D11" s="64" t="s">
        <v>74</v>
      </c>
      <c r="E11" s="38"/>
      <c r="F11" s="39">
        <v>9.1</v>
      </c>
      <c r="G11" s="42">
        <f>IF(ISBLANK(F11),0,IF(LEFT(B11)="D",F11*$L$3/113+($L$4-$L$5),F11*$F$3/113+($F$4-$F$5)))</f>
        <v>8.285840707964597</v>
      </c>
      <c r="H11" s="10" t="s">
        <v>3</v>
      </c>
      <c r="I11" s="1"/>
      <c r="J11" s="50" t="s">
        <v>20</v>
      </c>
      <c r="K11" s="36"/>
      <c r="L11" s="37">
        <v>5.9</v>
      </c>
      <c r="M11" s="42">
        <f>IF(ISBLANK(L11),0,IF(LEFT(H11)="D",L11*$L$3/113+($L$4-$L$5),L11*$F$3/113+($F$4-$F$5)))</f>
        <v>4.774336283185838</v>
      </c>
    </row>
    <row r="12" spans="1:13" ht="15.75">
      <c r="A12" s="16">
        <v>0.37083333333333335</v>
      </c>
      <c r="B12" s="10" t="s">
        <v>4</v>
      </c>
      <c r="C12" s="1"/>
      <c r="D12" s="65" t="s">
        <v>75</v>
      </c>
      <c r="E12" s="40"/>
      <c r="F12" s="41">
        <v>12.9</v>
      </c>
      <c r="G12" s="42">
        <f>IF(ISBLANK(F12),0,IF(LEFT(B12)="D",F12*$L$3/113+($L$4-$L$5),F12*$F$3/113+($F$4-$F$5)))</f>
        <v>12.45575221238938</v>
      </c>
      <c r="H12" s="10" t="s">
        <v>4</v>
      </c>
      <c r="I12" s="1"/>
      <c r="J12" s="48" t="s">
        <v>21</v>
      </c>
      <c r="K12" s="38"/>
      <c r="L12" s="39">
        <v>10.3</v>
      </c>
      <c r="M12" s="42">
        <f>IF(ISBLANK(L12),0,IF(LEFT(H12)="D",L12*$L$3/113+($L$4-$L$5),L12*$F$3/113+($F$4-$F$5)))</f>
        <v>9.602654867256634</v>
      </c>
    </row>
    <row r="13" spans="1:13" ht="16.5" thickBot="1">
      <c r="A13" s="16">
        <v>0.3763888888888889</v>
      </c>
      <c r="B13" s="11" t="s">
        <v>5</v>
      </c>
      <c r="C13" s="2"/>
      <c r="D13" s="66" t="s">
        <v>76</v>
      </c>
      <c r="E13" s="30"/>
      <c r="F13" s="31">
        <v>17.1</v>
      </c>
      <c r="G13" s="43">
        <f>IF(ISBLANK(F13),0,IF(LEFT(B13)="D",F13*$L$3/113+($L$4-$L$5),F13*$F$3/113+($F$4-$F$5)))</f>
        <v>17.0646017699115</v>
      </c>
      <c r="H13" s="11" t="s">
        <v>5</v>
      </c>
      <c r="I13" s="2"/>
      <c r="J13" s="49" t="s">
        <v>22</v>
      </c>
      <c r="K13" s="30"/>
      <c r="L13" s="31">
        <v>12.4</v>
      </c>
      <c r="M13" s="43">
        <f>IF(ISBLANK(L13),0,IF(LEFT(H13)="D",L13*$L$3/113+($L$4-$L$5),L13*$F$3/113+($F$4-$F$5)))</f>
        <v>11.907079646017698</v>
      </c>
    </row>
    <row r="14" spans="1:13" ht="17.25" thickBot="1" thickTop="1">
      <c r="A14" s="3"/>
      <c r="B14" s="12"/>
      <c r="C14" s="13"/>
      <c r="D14" s="17"/>
      <c r="E14" s="23">
        <f>SUM(E9:E13)</f>
        <v>0</v>
      </c>
      <c r="F14" s="24"/>
      <c r="G14" s="25"/>
      <c r="H14" s="25"/>
      <c r="I14" s="25"/>
      <c r="J14" s="26"/>
      <c r="K14" s="23">
        <f>SUM(K9:K13)</f>
        <v>0</v>
      </c>
      <c r="L14" s="14"/>
      <c r="M14" s="12"/>
    </row>
    <row r="15" spans="1:13" ht="17.25" thickBot="1" thickTop="1">
      <c r="A15" s="68" t="s">
        <v>111</v>
      </c>
      <c r="B15" s="69"/>
      <c r="C15" s="3"/>
      <c r="D15" s="3"/>
      <c r="E15" s="27"/>
      <c r="F15" s="27"/>
      <c r="G15" s="27"/>
      <c r="H15" s="27"/>
      <c r="I15" s="27"/>
      <c r="J15" s="27"/>
      <c r="K15" s="27"/>
      <c r="L15" s="3"/>
      <c r="M15" s="3"/>
    </row>
    <row r="16" spans="1:13" ht="19.5" thickBot="1" thickTop="1">
      <c r="A16" s="3"/>
      <c r="B16" s="70" t="s">
        <v>60</v>
      </c>
      <c r="C16" s="71"/>
      <c r="D16" s="71"/>
      <c r="E16" s="71"/>
      <c r="F16" s="71"/>
      <c r="G16" s="72"/>
      <c r="H16" s="73" t="s">
        <v>17</v>
      </c>
      <c r="I16" s="74"/>
      <c r="J16" s="74"/>
      <c r="K16" s="74"/>
      <c r="L16" s="74"/>
      <c r="M16" s="75"/>
    </row>
    <row r="17" spans="1:13" ht="38.25" customHeight="1" thickTop="1">
      <c r="A17" s="3"/>
      <c r="B17" s="7"/>
      <c r="C17" s="29" t="s">
        <v>14</v>
      </c>
      <c r="D17" s="8" t="s">
        <v>6</v>
      </c>
      <c r="E17" s="8" t="s">
        <v>9</v>
      </c>
      <c r="F17" s="8" t="s">
        <v>10</v>
      </c>
      <c r="G17" s="9" t="s">
        <v>0</v>
      </c>
      <c r="H17" s="7"/>
      <c r="I17" s="29" t="s">
        <v>14</v>
      </c>
      <c r="J17" s="8" t="s">
        <v>6</v>
      </c>
      <c r="K17" s="8" t="s">
        <v>9</v>
      </c>
      <c r="L17" s="8" t="s">
        <v>10</v>
      </c>
      <c r="M17" s="9" t="s">
        <v>0</v>
      </c>
    </row>
    <row r="18" spans="1:13" ht="15.75">
      <c r="A18" s="16">
        <v>0.3833333333333333</v>
      </c>
      <c r="B18" s="10" t="s">
        <v>1</v>
      </c>
      <c r="C18" s="1"/>
      <c r="D18" s="59" t="s">
        <v>94</v>
      </c>
      <c r="E18" s="38"/>
      <c r="F18" s="39">
        <v>9</v>
      </c>
      <c r="G18" s="42">
        <f>IF(ISBLANK(F18),0,IF(LEFT(B18)="D",F18*$L$3/113+($L$4-$L$5),F18*$F$3/113+($F$4-$F$5)))</f>
        <v>8.957522123893812</v>
      </c>
      <c r="H18" s="10" t="s">
        <v>1</v>
      </c>
      <c r="I18" s="1"/>
      <c r="J18" s="50" t="s">
        <v>35</v>
      </c>
      <c r="K18" s="36"/>
      <c r="L18" s="37">
        <v>7.9</v>
      </c>
      <c r="M18" s="42">
        <f>IF(ISBLANK(L18),0,IF(LEFT(H18)="D",L18*$L$3/113+($L$4-$L$5),L18*$F$3/113+($F$4-$F$5)))</f>
        <v>7.789380530973457</v>
      </c>
    </row>
    <row r="19" spans="1:13" ht="15.75">
      <c r="A19" s="16">
        <v>0.3888888888888889</v>
      </c>
      <c r="B19" s="10" t="s">
        <v>2</v>
      </c>
      <c r="C19" s="1"/>
      <c r="D19" s="59" t="s">
        <v>93</v>
      </c>
      <c r="E19" s="36"/>
      <c r="F19" s="37">
        <v>9</v>
      </c>
      <c r="G19" s="42">
        <f>IF(ISBLANK(F19),0,IF(LEFT(B19)="D",F19*$L$3/113+($L$4-$L$5),F19*$F$3/113+($F$4-$F$5)))</f>
        <v>8.957522123893812</v>
      </c>
      <c r="H19" s="10" t="s">
        <v>2</v>
      </c>
      <c r="I19" s="1"/>
      <c r="J19" s="48" t="s">
        <v>36</v>
      </c>
      <c r="K19" s="38"/>
      <c r="L19" s="39">
        <v>11.2</v>
      </c>
      <c r="M19" s="42">
        <f>IF(ISBLANK(L19),0,IF(LEFT(H19)="D",L19*$L$3/113+($L$4-$L$5),L19*$F$3/113+($F$4-$F$5)))</f>
        <v>11.29380530973452</v>
      </c>
    </row>
    <row r="20" spans="1:13" ht="15.75">
      <c r="A20" s="16">
        <v>0.39444444444444443</v>
      </c>
      <c r="B20" s="10" t="s">
        <v>3</v>
      </c>
      <c r="C20" s="1"/>
      <c r="D20" s="48" t="s">
        <v>95</v>
      </c>
      <c r="E20" s="38"/>
      <c r="F20" s="39">
        <v>6.9</v>
      </c>
      <c r="G20" s="42">
        <f>IF(ISBLANK(F20),0,IF(LEFT(B20)="D",F20*$L$3/113+($L$4-$L$5),F20*$F$3/113+($F$4-$F$5)))</f>
        <v>5.871681415929201</v>
      </c>
      <c r="H20" s="10" t="s">
        <v>3</v>
      </c>
      <c r="I20" s="1"/>
      <c r="J20" s="61" t="s">
        <v>37</v>
      </c>
      <c r="K20" s="36"/>
      <c r="L20" s="37">
        <v>6.1</v>
      </c>
      <c r="M20" s="42">
        <f>IF(ISBLANK(L20),0,IF(LEFT(H20)="D",L20*$L$3/113+($L$4-$L$5),L20*$F$3/113+($F$4-$F$5)))</f>
        <v>4.99380530973451</v>
      </c>
    </row>
    <row r="21" spans="1:13" ht="15.75">
      <c r="A21" s="58">
        <v>0.39999999999999997</v>
      </c>
      <c r="B21" s="10" t="s">
        <v>4</v>
      </c>
      <c r="C21" s="1"/>
      <c r="D21" s="60" t="s">
        <v>96</v>
      </c>
      <c r="E21" s="40"/>
      <c r="F21" s="41">
        <v>8.4</v>
      </c>
      <c r="G21" s="42">
        <f>IF(ISBLANK(F21),0,IF(LEFT(B21)="D",F21*$L$3/113+($L$4-$L$5),F21*$F$3/113+($F$4-$F$5)))</f>
        <v>7.5176991150442465</v>
      </c>
      <c r="H21" s="10" t="s">
        <v>4</v>
      </c>
      <c r="I21" s="1"/>
      <c r="J21" s="62" t="s">
        <v>38</v>
      </c>
      <c r="K21" s="38"/>
      <c r="L21" s="39">
        <v>7.7</v>
      </c>
      <c r="M21" s="42">
        <f>IF(ISBLANK(L21),0,IF(LEFT(H21)="D",L21*$L$3/113+($L$4-$L$5),L21*$F$3/113+($F$4-$F$5)))</f>
        <v>6.749557522123892</v>
      </c>
    </row>
    <row r="22" spans="1:13" ht="16.5" thickBot="1">
      <c r="A22" s="16">
        <v>0.4055555555555555</v>
      </c>
      <c r="B22" s="11" t="s">
        <v>5</v>
      </c>
      <c r="C22" s="2"/>
      <c r="D22" s="49" t="s">
        <v>97</v>
      </c>
      <c r="E22" s="30"/>
      <c r="F22" s="31">
        <v>11.1</v>
      </c>
      <c r="G22" s="43">
        <f>IF(ISBLANK(F22),0,IF(LEFT(B22)="D",F22*$L$3/113+($L$4-$L$5),F22*$F$3/113+($F$4-$F$5)))</f>
        <v>10.480530973451323</v>
      </c>
      <c r="H22" s="11" t="s">
        <v>5</v>
      </c>
      <c r="I22" s="2"/>
      <c r="J22" s="49" t="s">
        <v>39</v>
      </c>
      <c r="K22" s="30"/>
      <c r="L22" s="31">
        <v>10.6</v>
      </c>
      <c r="M22" s="43">
        <f>IF(ISBLANK(L22),0,IF(LEFT(H22)="D",L22*$L$3/113+($L$4-$L$5),L22*$F$3/113+($F$4-$F$5)))</f>
        <v>9.931858407079641</v>
      </c>
    </row>
    <row r="23" spans="1:13" ht="17.25" thickBot="1" thickTop="1">
      <c r="A23" s="3"/>
      <c r="B23" s="12"/>
      <c r="C23" s="13"/>
      <c r="D23" s="17"/>
      <c r="E23" s="23">
        <f>SUM(E18:E22)</f>
        <v>0</v>
      </c>
      <c r="F23" s="24"/>
      <c r="G23" s="25"/>
      <c r="H23" s="25"/>
      <c r="I23" s="25"/>
      <c r="J23" s="26"/>
      <c r="K23" s="23">
        <f>SUM(K18:K22)</f>
        <v>0</v>
      </c>
      <c r="L23" s="14"/>
      <c r="M23" s="12"/>
    </row>
    <row r="24" spans="1:13" ht="17.25" thickBot="1" thickTop="1">
      <c r="A24" s="68" t="s">
        <v>112</v>
      </c>
      <c r="B24" s="6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 thickTop="1">
      <c r="A25" s="3"/>
      <c r="B25" s="70" t="s">
        <v>44</v>
      </c>
      <c r="C25" s="71"/>
      <c r="D25" s="71"/>
      <c r="E25" s="71"/>
      <c r="F25" s="71"/>
      <c r="G25" s="72"/>
      <c r="H25" s="73" t="s">
        <v>77</v>
      </c>
      <c r="I25" s="74"/>
      <c r="J25" s="74"/>
      <c r="K25" s="74"/>
      <c r="L25" s="74"/>
      <c r="M25" s="75"/>
    </row>
    <row r="26" spans="1:13" ht="38.25" customHeight="1" thickTop="1">
      <c r="A26" s="3"/>
      <c r="B26" s="7"/>
      <c r="C26" s="29" t="s">
        <v>14</v>
      </c>
      <c r="D26" s="8" t="s">
        <v>6</v>
      </c>
      <c r="E26" s="8" t="s">
        <v>9</v>
      </c>
      <c r="F26" s="8" t="s">
        <v>10</v>
      </c>
      <c r="G26" s="9" t="s">
        <v>0</v>
      </c>
      <c r="H26" s="7"/>
      <c r="I26" s="29" t="s">
        <v>14</v>
      </c>
      <c r="J26" s="8" t="s">
        <v>6</v>
      </c>
      <c r="K26" s="8" t="s">
        <v>9</v>
      </c>
      <c r="L26" s="8" t="s">
        <v>10</v>
      </c>
      <c r="M26" s="9" t="s">
        <v>0</v>
      </c>
    </row>
    <row r="27" spans="1:13" ht="15.75">
      <c r="A27" s="16">
        <v>0.41250000000000003</v>
      </c>
      <c r="B27" s="10" t="s">
        <v>1</v>
      </c>
      <c r="C27" s="1"/>
      <c r="D27" s="59" t="s">
        <v>23</v>
      </c>
      <c r="E27" s="38"/>
      <c r="F27" s="39">
        <v>14.5</v>
      </c>
      <c r="G27" s="42">
        <f>IF(ISBLANK(F27),0,IF(LEFT(B27)="D",F27*$L$3/113+($L$4-$L$5),F27*$F$3/113+($F$4-$F$5)))</f>
        <v>14.79823008849558</v>
      </c>
      <c r="H27" s="10" t="s">
        <v>1</v>
      </c>
      <c r="I27" s="1"/>
      <c r="J27" s="50" t="s">
        <v>88</v>
      </c>
      <c r="K27" s="36"/>
      <c r="L27" s="37">
        <v>7.7</v>
      </c>
      <c r="M27" s="42">
        <f>IF(ISBLANK(L27),0,IF(LEFT(H27)="D",L27*$L$3/113+($L$4-$L$5),L27*$F$3/113+($F$4-$F$5)))</f>
        <v>7.576991150442483</v>
      </c>
    </row>
    <row r="28" spans="1:13" ht="15.75">
      <c r="A28" s="16">
        <v>0.41805555555555557</v>
      </c>
      <c r="B28" s="10" t="s">
        <v>2</v>
      </c>
      <c r="C28" s="1"/>
      <c r="D28" s="59" t="s">
        <v>24</v>
      </c>
      <c r="E28" s="36"/>
      <c r="F28" s="37">
        <v>16.7</v>
      </c>
      <c r="G28" s="42">
        <f>IF(ISBLANK(F28),0,IF(LEFT(B28)="D",F28*$L$3/113+($L$4-$L$5),F28*$F$3/113+($F$4-$F$5)))</f>
        <v>17.13451327433629</v>
      </c>
      <c r="H28" s="10" t="s">
        <v>2</v>
      </c>
      <c r="I28" s="1"/>
      <c r="J28" s="48" t="s">
        <v>89</v>
      </c>
      <c r="K28" s="38"/>
      <c r="L28" s="39">
        <v>12.6</v>
      </c>
      <c r="M28" s="42">
        <f>IF(ISBLANK(L28),0,IF(LEFT(H28)="D",L28*$L$3/113+($L$4-$L$5),L28*$F$3/113+($F$4-$F$5)))</f>
        <v>12.780530973451333</v>
      </c>
    </row>
    <row r="29" spans="1:13" ht="15.75">
      <c r="A29" s="16">
        <v>0.4236111111111111</v>
      </c>
      <c r="B29" s="10" t="s">
        <v>3</v>
      </c>
      <c r="C29" s="1"/>
      <c r="D29" s="48" t="s">
        <v>25</v>
      </c>
      <c r="E29" s="38"/>
      <c r="F29" s="39">
        <v>12.2</v>
      </c>
      <c r="G29" s="42">
        <f>IF(ISBLANK(F29),0,IF(LEFT(B29)="D",F29*$L$3/113+($L$4-$L$5),F29*$F$3/113+($F$4-$F$5)))</f>
        <v>11.687610619469023</v>
      </c>
      <c r="H29" s="10" t="s">
        <v>3</v>
      </c>
      <c r="I29" s="1"/>
      <c r="J29" s="50" t="s">
        <v>90</v>
      </c>
      <c r="K29" s="36"/>
      <c r="L29" s="37">
        <v>4.1</v>
      </c>
      <c r="M29" s="42">
        <f>IF(ISBLANK(L29),0,IF(LEFT(H29)="D",L29*$L$3/113+($L$4-$L$5),L29*$F$3/113+($F$4-$F$5)))</f>
        <v>2.7991150442477846</v>
      </c>
    </row>
    <row r="30" spans="1:13" ht="15.75">
      <c r="A30" s="16">
        <v>0.4291666666666667</v>
      </c>
      <c r="B30" s="10" t="s">
        <v>4</v>
      </c>
      <c r="C30" s="1"/>
      <c r="D30" s="60" t="s">
        <v>26</v>
      </c>
      <c r="E30" s="40"/>
      <c r="F30" s="41">
        <v>12.6</v>
      </c>
      <c r="G30" s="42">
        <f>IF(ISBLANK(F30),0,IF(LEFT(B30)="D",F30*$L$3/113+($L$4-$L$5),F30*$F$3/113+($F$4-$F$5)))</f>
        <v>12.126548672566368</v>
      </c>
      <c r="H30" s="10" t="s">
        <v>4</v>
      </c>
      <c r="I30" s="1"/>
      <c r="J30" s="48" t="s">
        <v>91</v>
      </c>
      <c r="K30" s="38"/>
      <c r="L30" s="39">
        <v>8.1</v>
      </c>
      <c r="M30" s="42">
        <f>IF(ISBLANK(L30),0,IF(LEFT(H30)="D",L30*$L$3/113+($L$4-$L$5),L30*$F$3/113+($F$4-$F$5)))</f>
        <v>7.188495575221236</v>
      </c>
    </row>
    <row r="31" spans="1:13" ht="16.5" thickBot="1">
      <c r="A31" s="16">
        <v>0.43472222222222223</v>
      </c>
      <c r="B31" s="11" t="s">
        <v>5</v>
      </c>
      <c r="C31" s="2"/>
      <c r="D31" s="49" t="s">
        <v>27</v>
      </c>
      <c r="E31" s="30"/>
      <c r="F31" s="31">
        <v>13.5</v>
      </c>
      <c r="G31" s="43">
        <f>IF(ISBLANK(F31),0,IF(LEFT(B31)="D",F31*$L$3/113+($L$4-$L$5),F31*$F$3/113+($F$4-$F$5)))</f>
        <v>13.114159292035396</v>
      </c>
      <c r="H31" s="11" t="s">
        <v>5</v>
      </c>
      <c r="I31" s="2"/>
      <c r="J31" s="49" t="s">
        <v>92</v>
      </c>
      <c r="K31" s="30"/>
      <c r="L31" s="31">
        <v>10.1</v>
      </c>
      <c r="M31" s="43">
        <f>IF(ISBLANK(L31),0,IF(LEFT(H31)="D",L31*$L$3/113+($L$4-$L$5),L31*$F$3/113+($F$4-$F$5)))</f>
        <v>9.383185840707961</v>
      </c>
    </row>
    <row r="32" spans="1:13" ht="17.25" thickBot="1" thickTop="1">
      <c r="A32" s="3"/>
      <c r="B32" s="12"/>
      <c r="C32" s="13"/>
      <c r="D32" s="17"/>
      <c r="E32" s="23">
        <f>SUM(E27:E31)</f>
        <v>0</v>
      </c>
      <c r="F32" s="24"/>
      <c r="G32" s="25"/>
      <c r="H32" s="25"/>
      <c r="I32" s="25"/>
      <c r="J32" s="26"/>
      <c r="K32" s="23">
        <f>SUM(K27:K31)</f>
        <v>0</v>
      </c>
      <c r="L32" s="14"/>
      <c r="M32" s="12"/>
    </row>
    <row r="33" spans="1:13" ht="17.25" thickBot="1" thickTop="1">
      <c r="A33" s="68" t="s">
        <v>113</v>
      </c>
      <c r="B33" s="6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9.5" thickBot="1" thickTop="1">
      <c r="A34" s="3"/>
      <c r="B34" s="70" t="s">
        <v>45</v>
      </c>
      <c r="C34" s="71"/>
      <c r="D34" s="71"/>
      <c r="E34" s="71"/>
      <c r="F34" s="71"/>
      <c r="G34" s="72"/>
      <c r="H34" s="73" t="s">
        <v>46</v>
      </c>
      <c r="I34" s="74"/>
      <c r="J34" s="74"/>
      <c r="K34" s="74"/>
      <c r="L34" s="74"/>
      <c r="M34" s="75"/>
    </row>
    <row r="35" spans="1:13" ht="37.5" customHeight="1" thickTop="1">
      <c r="A35" s="3"/>
      <c r="B35" s="7"/>
      <c r="C35" s="29" t="s">
        <v>14</v>
      </c>
      <c r="D35" s="8" t="s">
        <v>6</v>
      </c>
      <c r="E35" s="8" t="s">
        <v>9</v>
      </c>
      <c r="F35" s="8" t="s">
        <v>10</v>
      </c>
      <c r="G35" s="9" t="s">
        <v>0</v>
      </c>
      <c r="H35" s="7"/>
      <c r="I35" s="29" t="s">
        <v>14</v>
      </c>
      <c r="J35" s="8" t="s">
        <v>6</v>
      </c>
      <c r="K35" s="8" t="s">
        <v>9</v>
      </c>
      <c r="L35" s="8" t="s">
        <v>10</v>
      </c>
      <c r="M35" s="9" t="s">
        <v>0</v>
      </c>
    </row>
    <row r="36" spans="1:13" ht="15.75">
      <c r="A36" s="16">
        <v>0.44166666666666665</v>
      </c>
      <c r="B36" s="10" t="s">
        <v>1</v>
      </c>
      <c r="C36" s="1"/>
      <c r="D36" s="59" t="s">
        <v>62</v>
      </c>
      <c r="E36" s="38"/>
      <c r="F36" s="39">
        <v>8.5</v>
      </c>
      <c r="G36" s="42">
        <f>IF(ISBLANK(F36),0,IF(LEFT(B36)="D",F36*$L$3/113+($L$4-$L$5),F36*$F$3/113+($F$4-$F$5)))</f>
        <v>8.426548672566378</v>
      </c>
      <c r="H36" s="10" t="s">
        <v>1</v>
      </c>
      <c r="I36" s="1"/>
      <c r="J36" s="50" t="s">
        <v>55</v>
      </c>
      <c r="K36" s="36"/>
      <c r="L36" s="37">
        <v>9.6</v>
      </c>
      <c r="M36" s="42">
        <f>IF(ISBLANK(L36),0,IF(LEFT(H36)="D",L36*$L$3/113+($L$4-$L$5),L36*$F$3/113+($F$4-$F$5)))</f>
        <v>9.594690265486731</v>
      </c>
    </row>
    <row r="37" spans="1:13" ht="15.75">
      <c r="A37" s="58">
        <v>0.4472222222222222</v>
      </c>
      <c r="B37" s="10" t="s">
        <v>2</v>
      </c>
      <c r="C37" s="1"/>
      <c r="D37" s="59" t="s">
        <v>63</v>
      </c>
      <c r="E37" s="36"/>
      <c r="F37" s="37">
        <v>14.2</v>
      </c>
      <c r="G37" s="42">
        <f>IF(ISBLANK(F37),0,IF(LEFT(B37)="D",F37*$L$3/113+($L$4-$L$5),F37*$F$3/113+($F$4-$F$5)))</f>
        <v>14.479646017699121</v>
      </c>
      <c r="H37" s="10" t="s">
        <v>2</v>
      </c>
      <c r="I37" s="1"/>
      <c r="J37" s="48" t="s">
        <v>56</v>
      </c>
      <c r="K37" s="38"/>
      <c r="L37" s="39">
        <v>17.4</v>
      </c>
      <c r="M37" s="42">
        <f>IF(ISBLANK(L37),0,IF(LEFT(H37)="D",L37*$L$3/113+($L$4-$L$5),L37*$F$3/113+($F$4-$F$5)))</f>
        <v>17.877876106194694</v>
      </c>
    </row>
    <row r="38" spans="1:13" ht="15.75">
      <c r="A38" s="16">
        <v>0.4527777777777778</v>
      </c>
      <c r="B38" s="10" t="s">
        <v>3</v>
      </c>
      <c r="C38" s="1"/>
      <c r="D38" s="48" t="s">
        <v>64</v>
      </c>
      <c r="E38" s="38"/>
      <c r="F38" s="39">
        <v>6</v>
      </c>
      <c r="G38" s="42">
        <f>IF(ISBLANK(F38),0,IF(LEFT(B38)="D",F38*$L$3/113+($L$4-$L$5),F38*$F$3/113+($F$4-$F$5)))</f>
        <v>4.884070796460174</v>
      </c>
      <c r="H38" s="10" t="s">
        <v>3</v>
      </c>
      <c r="I38" s="1"/>
      <c r="J38" s="50" t="s">
        <v>57</v>
      </c>
      <c r="K38" s="36"/>
      <c r="L38" s="37">
        <v>8.6</v>
      </c>
      <c r="M38" s="42">
        <f>IF(ISBLANK(L38),0,IF(LEFT(H38)="D",L38*$L$3/113+($L$4-$L$5),L38*$F$3/113+($F$4-$F$5)))</f>
        <v>7.737168141592916</v>
      </c>
    </row>
    <row r="39" spans="1:13" ht="15.75">
      <c r="A39" s="16">
        <v>0.4583333333333333</v>
      </c>
      <c r="B39" s="10" t="s">
        <v>4</v>
      </c>
      <c r="C39" s="1"/>
      <c r="D39" s="60" t="s">
        <v>65</v>
      </c>
      <c r="E39" s="40"/>
      <c r="F39" s="41">
        <v>8.4</v>
      </c>
      <c r="G39" s="42">
        <f>IF(ISBLANK(F39),0,IF(LEFT(B39)="D",F39*$L$3/113+($L$4-$L$5),F39*$F$3/113+($F$4-$F$5)))</f>
        <v>7.5176991150442465</v>
      </c>
      <c r="H39" s="10" t="s">
        <v>4</v>
      </c>
      <c r="I39" s="1"/>
      <c r="J39" s="48" t="s">
        <v>58</v>
      </c>
      <c r="K39" s="38"/>
      <c r="L39" s="39">
        <v>11.8</v>
      </c>
      <c r="M39" s="42">
        <f>IF(ISBLANK(L39),0,IF(LEFT(H39)="D",L39*$L$3/113+($L$4-$L$5),L39*$F$3/113+($F$4-$F$5)))</f>
        <v>11.24867256637168</v>
      </c>
    </row>
    <row r="40" spans="1:13" ht="16.5" thickBot="1">
      <c r="A40" s="16">
        <v>0.46388888888888885</v>
      </c>
      <c r="B40" s="11" t="s">
        <v>5</v>
      </c>
      <c r="C40" s="2"/>
      <c r="D40" s="49" t="s">
        <v>66</v>
      </c>
      <c r="E40" s="30"/>
      <c r="F40" s="31">
        <v>11.5</v>
      </c>
      <c r="G40" s="43">
        <f>IF(ISBLANK(F40),0,IF(LEFT(B40)="D",F40*$L$3/113+($L$4-$L$5),F40*$F$3/113+($F$4-$F$5)))</f>
        <v>10.91946902654867</v>
      </c>
      <c r="H40" s="11" t="s">
        <v>5</v>
      </c>
      <c r="I40" s="2"/>
      <c r="J40" s="49" t="s">
        <v>59</v>
      </c>
      <c r="K40" s="30"/>
      <c r="L40" s="31">
        <v>12.4</v>
      </c>
      <c r="M40" s="43">
        <f>IF(ISBLANK(L40),0,IF(LEFT(H40)="D",L40*$L$3/113+($L$4-$L$5),L40*$F$3/113+($F$4-$F$5)))</f>
        <v>11.907079646017698</v>
      </c>
    </row>
    <row r="41" spans="1:13" ht="17.25" thickBot="1" thickTop="1">
      <c r="A41" s="3"/>
      <c r="B41" s="12"/>
      <c r="C41" s="13"/>
      <c r="D41" s="17"/>
      <c r="E41" s="23">
        <f>SUM(E36:E40)</f>
        <v>0</v>
      </c>
      <c r="F41" s="24"/>
      <c r="G41" s="25"/>
      <c r="H41" s="25"/>
      <c r="I41" s="25"/>
      <c r="J41" s="26"/>
      <c r="K41" s="23">
        <f>SUM(K36:K40)</f>
        <v>0</v>
      </c>
      <c r="L41" s="14"/>
      <c r="M41" s="12"/>
    </row>
    <row r="42" spans="1:13" ht="17.25" thickBot="1" thickTop="1">
      <c r="A42" s="68" t="s">
        <v>114</v>
      </c>
      <c r="B42" s="6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9.5" thickBot="1" thickTop="1">
      <c r="A43" s="3"/>
      <c r="B43" s="70" t="s">
        <v>47</v>
      </c>
      <c r="C43" s="71"/>
      <c r="D43" s="71"/>
      <c r="E43" s="71"/>
      <c r="F43" s="71"/>
      <c r="G43" s="72"/>
      <c r="H43" s="73" t="s">
        <v>48</v>
      </c>
      <c r="I43" s="74"/>
      <c r="J43" s="74"/>
      <c r="K43" s="74"/>
      <c r="L43" s="74"/>
      <c r="M43" s="75"/>
    </row>
    <row r="44" spans="1:13" ht="40.5" customHeight="1" thickTop="1">
      <c r="A44" s="3"/>
      <c r="B44" s="7"/>
      <c r="C44" s="29" t="s">
        <v>14</v>
      </c>
      <c r="D44" s="8" t="s">
        <v>6</v>
      </c>
      <c r="E44" s="8" t="s">
        <v>9</v>
      </c>
      <c r="F44" s="8" t="s">
        <v>10</v>
      </c>
      <c r="G44" s="9" t="s">
        <v>0</v>
      </c>
      <c r="H44" s="7"/>
      <c r="I44" s="29" t="s">
        <v>14</v>
      </c>
      <c r="J44" s="8" t="s">
        <v>6</v>
      </c>
      <c r="K44" s="8" t="s">
        <v>9</v>
      </c>
      <c r="L44" s="8" t="s">
        <v>10</v>
      </c>
      <c r="M44" s="9" t="s">
        <v>0</v>
      </c>
    </row>
    <row r="45" spans="1:13" ht="15.75">
      <c r="A45" s="16">
        <v>0.4708333333333334</v>
      </c>
      <c r="B45" s="10" t="s">
        <v>1</v>
      </c>
      <c r="C45" s="1"/>
      <c r="D45" s="59" t="s">
        <v>32</v>
      </c>
      <c r="E45" s="38"/>
      <c r="F45" s="39">
        <v>11.5</v>
      </c>
      <c r="G45" s="42">
        <f>IF(ISBLANK(F45),0,IF(LEFT(B45)="D",F45*$L$3/113+($L$4-$L$5),F45*$F$3/113+($F$4-$F$5)))</f>
        <v>11.61238938053098</v>
      </c>
      <c r="H45" s="10" t="s">
        <v>1</v>
      </c>
      <c r="I45" s="1"/>
      <c r="J45" s="50" t="s">
        <v>78</v>
      </c>
      <c r="K45" s="36"/>
      <c r="L45" s="37">
        <v>10.3</v>
      </c>
      <c r="M45" s="42">
        <f>IF(ISBLANK(L45),0,IF(LEFT(H45)="D",L45*$L$3/113+($L$4-$L$5),L45*$F$3/113+($F$4-$F$5)))</f>
        <v>10.338053097345139</v>
      </c>
    </row>
    <row r="46" spans="1:13" ht="15.75">
      <c r="A46" s="16">
        <v>0.4763888888888889</v>
      </c>
      <c r="B46" s="10" t="s">
        <v>2</v>
      </c>
      <c r="C46" s="1"/>
      <c r="D46" s="59" t="s">
        <v>33</v>
      </c>
      <c r="E46" s="36"/>
      <c r="F46" s="37">
        <v>13.9</v>
      </c>
      <c r="G46" s="42">
        <f>IF(ISBLANK(F46),0,IF(LEFT(B46)="D",F46*$L$3/113+($L$4-$L$5),F46*$F$3/113+($F$4-$F$5)))</f>
        <v>14.161061946902661</v>
      </c>
      <c r="H46" s="10" t="s">
        <v>2</v>
      </c>
      <c r="I46" s="1"/>
      <c r="J46" s="48" t="s">
        <v>79</v>
      </c>
      <c r="K46" s="38"/>
      <c r="L46" s="39">
        <v>20.4</v>
      </c>
      <c r="M46" s="42">
        <f>IF(ISBLANK(L46),0,IF(LEFT(H46)="D",L46*$L$3/113+($L$4-$L$5),L46*$F$3/113+($F$4-$F$5)))</f>
        <v>21.0637168141593</v>
      </c>
    </row>
    <row r="47" spans="1:13" ht="15.75">
      <c r="A47" s="16">
        <v>0.48194444444444445</v>
      </c>
      <c r="B47" s="10" t="s">
        <v>3</v>
      </c>
      <c r="C47" s="1"/>
      <c r="D47" s="48" t="s">
        <v>34</v>
      </c>
      <c r="E47" s="38"/>
      <c r="F47" s="39">
        <v>10.5</v>
      </c>
      <c r="G47" s="42">
        <f>IF(ISBLANK(F47),0,IF(LEFT(B47)="D",F47*$L$3/113+($L$4-$L$5),F47*$F$3/113+($F$4-$F$5)))</f>
        <v>9.822123893805307</v>
      </c>
      <c r="H47" s="10" t="s">
        <v>3</v>
      </c>
      <c r="I47" s="1"/>
      <c r="J47" s="50" t="s">
        <v>80</v>
      </c>
      <c r="K47" s="36"/>
      <c r="L47" s="37">
        <v>8.7</v>
      </c>
      <c r="M47" s="42">
        <f>IF(ISBLANK(L47),0,IF(LEFT(H47)="D",L47*$L$3/113+($L$4-$L$5),L47*$F$3/113+($F$4-$F$5)))</f>
        <v>7.846902654867254</v>
      </c>
    </row>
    <row r="48" spans="1:13" ht="15.75">
      <c r="A48" s="16">
        <v>0.4875</v>
      </c>
      <c r="B48" s="10" t="s">
        <v>4</v>
      </c>
      <c r="C48" s="1"/>
      <c r="D48" s="60" t="s">
        <v>40</v>
      </c>
      <c r="E48" s="40"/>
      <c r="F48" s="41">
        <v>11.4</v>
      </c>
      <c r="G48" s="42">
        <f>IF(ISBLANK(F48),0,IF(LEFT(B48)="D",F48*$L$3/113+($L$4-$L$5),F48*$F$3/113+($F$4-$F$5)))</f>
        <v>10.809734513274334</v>
      </c>
      <c r="H48" s="10" t="s">
        <v>4</v>
      </c>
      <c r="I48" s="1"/>
      <c r="J48" s="48" t="s">
        <v>81</v>
      </c>
      <c r="K48" s="38"/>
      <c r="L48" s="39">
        <v>12.1</v>
      </c>
      <c r="M48" s="42">
        <f>IF(ISBLANK(L48),0,IF(LEFT(H48)="D",L48*$L$3/113+($L$4-$L$5),L48*$F$3/113+($F$4-$F$5)))</f>
        <v>11.577876106194687</v>
      </c>
    </row>
    <row r="49" spans="1:13" ht="16.5" thickBot="1">
      <c r="A49" s="16">
        <v>0.4930555555555556</v>
      </c>
      <c r="B49" s="11" t="s">
        <v>5</v>
      </c>
      <c r="C49" s="2"/>
      <c r="D49" s="49" t="s">
        <v>41</v>
      </c>
      <c r="E49" s="30"/>
      <c r="F49" s="31">
        <v>11.5</v>
      </c>
      <c r="G49" s="43">
        <f>IF(ISBLANK(F49),0,IF(LEFT(B49)="D",F49*$L$3/113+($L$4-$L$5),F49*$F$3/113+($F$4-$F$5)))</f>
        <v>10.91946902654867</v>
      </c>
      <c r="H49" s="11" t="s">
        <v>5</v>
      </c>
      <c r="I49" s="2"/>
      <c r="J49" s="49" t="s">
        <v>82</v>
      </c>
      <c r="K49" s="30"/>
      <c r="L49" s="31">
        <v>13.7</v>
      </c>
      <c r="M49" s="43">
        <f>IF(ISBLANK(L49),0,IF(LEFT(H49)="D",L49*$L$3/113+($L$4-$L$5),L49*$F$3/113+($F$4-$F$5)))</f>
        <v>13.333628318584067</v>
      </c>
    </row>
    <row r="50" spans="1:13" ht="17.25" thickBot="1" thickTop="1">
      <c r="A50" s="3"/>
      <c r="B50" s="12"/>
      <c r="C50" s="13"/>
      <c r="D50" s="17"/>
      <c r="E50" s="23">
        <f>SUM(E45:E49)</f>
        <v>0</v>
      </c>
      <c r="F50" s="24"/>
      <c r="G50" s="25"/>
      <c r="H50" s="25"/>
      <c r="I50" s="25"/>
      <c r="J50" s="26"/>
      <c r="K50" s="23">
        <f>SUM(K45:K49)</f>
        <v>0</v>
      </c>
      <c r="L50" s="14"/>
      <c r="M50" s="12"/>
    </row>
    <row r="51" spans="1:13" ht="17.25" thickBot="1" thickTop="1">
      <c r="A51" s="68" t="s">
        <v>115</v>
      </c>
      <c r="B51" s="6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9.5" thickBot="1" thickTop="1">
      <c r="A52" s="3"/>
      <c r="B52" s="76" t="s">
        <v>100</v>
      </c>
      <c r="C52" s="77"/>
      <c r="D52" s="77"/>
      <c r="E52" s="77"/>
      <c r="F52" s="77"/>
      <c r="G52" s="78"/>
      <c r="H52" s="73" t="s">
        <v>101</v>
      </c>
      <c r="I52" s="74"/>
      <c r="J52" s="74"/>
      <c r="K52" s="74"/>
      <c r="L52" s="74"/>
      <c r="M52" s="75"/>
    </row>
    <row r="53" spans="1:13" ht="43.5" customHeight="1" thickTop="1">
      <c r="A53" s="3"/>
      <c r="B53" s="7"/>
      <c r="C53" s="29" t="s">
        <v>14</v>
      </c>
      <c r="D53" s="8" t="s">
        <v>6</v>
      </c>
      <c r="E53" s="8" t="s">
        <v>9</v>
      </c>
      <c r="F53" s="8" t="s">
        <v>10</v>
      </c>
      <c r="G53" s="9" t="s">
        <v>0</v>
      </c>
      <c r="H53" s="7"/>
      <c r="I53" s="29" t="s">
        <v>14</v>
      </c>
      <c r="J53" s="8" t="s">
        <v>6</v>
      </c>
      <c r="K53" s="8" t="s">
        <v>9</v>
      </c>
      <c r="L53" s="8" t="s">
        <v>10</v>
      </c>
      <c r="M53" s="9" t="s">
        <v>0</v>
      </c>
    </row>
    <row r="54" spans="1:13" ht="15.75">
      <c r="A54" s="16">
        <v>0.5</v>
      </c>
      <c r="B54" s="10" t="s">
        <v>1</v>
      </c>
      <c r="C54" s="1"/>
      <c r="D54" s="59" t="s">
        <v>102</v>
      </c>
      <c r="E54" s="38"/>
      <c r="F54" s="39">
        <v>10.4</v>
      </c>
      <c r="G54" s="42">
        <f>IF(ISBLANK(F54),0,IF(LEFT(B54)="D",F54*$L$3/113+($L$4-$L$5),F54*$F$3/113+($F$4-$F$5)))</f>
        <v>10.444247787610625</v>
      </c>
      <c r="H54" s="10" t="s">
        <v>1</v>
      </c>
      <c r="I54" s="1"/>
      <c r="J54" s="50" t="s">
        <v>83</v>
      </c>
      <c r="K54" s="36"/>
      <c r="L54" s="37">
        <v>13.5</v>
      </c>
      <c r="M54" s="42">
        <f>IF(ISBLANK(L54),0,IF(LEFT(H54)="D",L54*$L$3/113+($L$4-$L$5),L54*$F$3/113+($F$4-$F$5)))</f>
        <v>13.736283185840714</v>
      </c>
    </row>
    <row r="55" spans="1:13" ht="15.75">
      <c r="A55" s="16">
        <v>0.5055555555555555</v>
      </c>
      <c r="B55" s="10" t="s">
        <v>2</v>
      </c>
      <c r="C55" s="1"/>
      <c r="D55" s="59" t="s">
        <v>103</v>
      </c>
      <c r="E55" s="36"/>
      <c r="F55" s="37">
        <v>18.7</v>
      </c>
      <c r="G55" s="42">
        <f>IF(ISBLANK(F55),0,IF(LEFT(B55)="D",F55*$L$3/113+($L$4-$L$5),F55*$F$3/113+($F$4-$F$5)))</f>
        <v>19.258407079646023</v>
      </c>
      <c r="H55" s="10" t="s">
        <v>2</v>
      </c>
      <c r="I55" s="1"/>
      <c r="J55" s="48" t="s">
        <v>84</v>
      </c>
      <c r="K55" s="38"/>
      <c r="L55" s="39">
        <v>18.5</v>
      </c>
      <c r="M55" s="42">
        <f>IF(ISBLANK(L55),0,IF(LEFT(H55)="D",L55*$L$3/113+($L$4-$L$5),L55*$F$3/113+($F$4-$F$5)))</f>
        <v>19.04601769911505</v>
      </c>
    </row>
    <row r="56" spans="1:13" ht="15.75">
      <c r="A56" s="16">
        <v>0.5111111111111112</v>
      </c>
      <c r="B56" s="10" t="s">
        <v>3</v>
      </c>
      <c r="C56" s="1"/>
      <c r="D56" s="48" t="s">
        <v>106</v>
      </c>
      <c r="E56" s="38"/>
      <c r="F56" s="39">
        <v>7.8</v>
      </c>
      <c r="G56" s="42">
        <f>IF(ISBLANK(F56),0,IF(LEFT(B56)="D",F56*$L$3/113+($L$4-$L$5),F56*$F$3/113+($F$4-$F$5)))</f>
        <v>6.8592920353982265</v>
      </c>
      <c r="H56" s="10" t="s">
        <v>3</v>
      </c>
      <c r="I56" s="1"/>
      <c r="J56" s="50" t="s">
        <v>85</v>
      </c>
      <c r="K56" s="36"/>
      <c r="L56" s="37">
        <v>10.2</v>
      </c>
      <c r="M56" s="42">
        <f>IF(ISBLANK(L56),0,IF(LEFT(H56)="D",L56*$L$3/113+($L$4-$L$5),L56*$F$3/113+($F$4-$F$5)))</f>
        <v>9.492920353982297</v>
      </c>
    </row>
    <row r="57" spans="1:13" ht="15.75">
      <c r="A57" s="16">
        <v>0.5166666666666667</v>
      </c>
      <c r="B57" s="10" t="s">
        <v>4</v>
      </c>
      <c r="C57" s="1"/>
      <c r="D57" s="60" t="s">
        <v>104</v>
      </c>
      <c r="E57" s="40"/>
      <c r="F57" s="41">
        <v>8.4</v>
      </c>
      <c r="G57" s="42">
        <f>IF(ISBLANK(F57),0,IF(LEFT(B57)="D",F57*$L$3/113+($L$4-$L$5),F57*$F$3/113+($F$4-$F$5)))</f>
        <v>7.5176991150442465</v>
      </c>
      <c r="H57" s="10" t="s">
        <v>4</v>
      </c>
      <c r="I57" s="1"/>
      <c r="J57" s="48" t="s">
        <v>86</v>
      </c>
      <c r="K57" s="38"/>
      <c r="L57" s="39">
        <v>15</v>
      </c>
      <c r="M57" s="42">
        <f>IF(ISBLANK(L57),0,IF(LEFT(H57)="D",L57*$L$3/113+($L$4-$L$5),L57*$F$3/113+($F$4-$F$5)))</f>
        <v>14.760176991150441</v>
      </c>
    </row>
    <row r="58" spans="1:13" ht="16.5" thickBot="1">
      <c r="A58" s="16">
        <v>0.5222222222222223</v>
      </c>
      <c r="B58" s="11" t="s">
        <v>5</v>
      </c>
      <c r="C58" s="2"/>
      <c r="D58" s="49" t="s">
        <v>105</v>
      </c>
      <c r="E58" s="30"/>
      <c r="F58" s="31">
        <v>11.2</v>
      </c>
      <c r="G58" s="43">
        <f>IF(ISBLANK(F58),0,IF(LEFT(B58)="D",F58*$L$3/113+($L$4-$L$5),F58*$F$3/113+($F$4-$F$5)))</f>
        <v>10.590265486725661</v>
      </c>
      <c r="H58" s="11" t="s">
        <v>5</v>
      </c>
      <c r="I58" s="2"/>
      <c r="J58" s="49" t="s">
        <v>87</v>
      </c>
      <c r="K58" s="30"/>
      <c r="L58" s="31">
        <v>18.6</v>
      </c>
      <c r="M58" s="43">
        <f>IF(ISBLANK(L58),0,IF(LEFT(H58)="D",L58*$L$3/113+($L$4-$L$5),L58*$F$3/113+($F$4-$F$5)))</f>
        <v>18.710619469026547</v>
      </c>
    </row>
    <row r="59" spans="1:13" ht="17.25" thickBot="1" thickTop="1">
      <c r="A59" s="3"/>
      <c r="B59" s="12"/>
      <c r="C59" s="13"/>
      <c r="D59" s="17"/>
      <c r="E59" s="23">
        <f>SUM(E54:E58)</f>
        <v>0</v>
      </c>
      <c r="F59" s="24"/>
      <c r="G59" s="25"/>
      <c r="H59" s="25"/>
      <c r="I59" s="25"/>
      <c r="J59" s="67"/>
      <c r="K59" s="23">
        <f>SUM(K54:K58)</f>
        <v>0</v>
      </c>
      <c r="L59" s="14"/>
      <c r="M59" s="12"/>
    </row>
    <row r="60" spans="1:13" ht="16.5" thickTop="1">
      <c r="A60" s="3"/>
      <c r="B60" s="12"/>
      <c r="C60" s="13"/>
      <c r="D60" s="17"/>
      <c r="E60" s="22"/>
      <c r="F60" s="14"/>
      <c r="G60" s="12"/>
      <c r="H60" s="12"/>
      <c r="I60" s="12"/>
      <c r="J60" s="15"/>
      <c r="K60" s="22"/>
      <c r="L60" s="14"/>
      <c r="M60" s="12"/>
    </row>
    <row r="61" spans="1:13" ht="16.5" thickBot="1">
      <c r="A61" s="68" t="s">
        <v>116</v>
      </c>
      <c r="B61" s="6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9.5" thickBot="1" thickTop="1">
      <c r="A62" s="3"/>
      <c r="B62" s="70" t="s">
        <v>51</v>
      </c>
      <c r="C62" s="71"/>
      <c r="D62" s="71"/>
      <c r="E62" s="71"/>
      <c r="F62" s="71"/>
      <c r="G62" s="72"/>
      <c r="H62" s="73" t="s">
        <v>61</v>
      </c>
      <c r="I62" s="74"/>
      <c r="J62" s="74"/>
      <c r="K62" s="74"/>
      <c r="L62" s="74"/>
      <c r="M62" s="75"/>
    </row>
    <row r="63" spans="1:13" ht="36" customHeight="1" thickTop="1">
      <c r="A63" s="3"/>
      <c r="B63" s="7"/>
      <c r="C63" s="29" t="s">
        <v>14</v>
      </c>
      <c r="D63" s="8" t="s">
        <v>6</v>
      </c>
      <c r="E63" s="8" t="s">
        <v>9</v>
      </c>
      <c r="F63" s="8" t="s">
        <v>10</v>
      </c>
      <c r="G63" s="9" t="s">
        <v>0</v>
      </c>
      <c r="H63" s="7"/>
      <c r="I63" s="29" t="s">
        <v>14</v>
      </c>
      <c r="J63" s="8" t="s">
        <v>6</v>
      </c>
      <c r="K63" s="8" t="s">
        <v>9</v>
      </c>
      <c r="L63" s="8" t="s">
        <v>10</v>
      </c>
      <c r="M63" s="9" t="s">
        <v>0</v>
      </c>
    </row>
    <row r="64" spans="1:13" ht="15.75">
      <c r="A64" s="16">
        <v>0.5291666666666667</v>
      </c>
      <c r="B64" s="10" t="s">
        <v>1</v>
      </c>
      <c r="C64" s="1"/>
      <c r="D64" s="59" t="s">
        <v>67</v>
      </c>
      <c r="E64" s="38"/>
      <c r="F64" s="39">
        <v>12</v>
      </c>
      <c r="G64" s="42">
        <f>IF(ISBLANK(F64),0,IF(LEFT(B64)="D",F64*$L$3/113+($L$4-$L$5),F64*$F$3/113+($F$4-$F$5)))</f>
        <v>12.143362831858413</v>
      </c>
      <c r="H64" s="10" t="s">
        <v>1</v>
      </c>
      <c r="I64" s="1"/>
      <c r="J64" s="50" t="s">
        <v>52</v>
      </c>
      <c r="K64" s="36"/>
      <c r="L64" s="37">
        <v>11.5</v>
      </c>
      <c r="M64" s="42">
        <f>IF(ISBLANK(L64),0,IF(LEFT(H64)="D",L64*$L$3/113+($L$4-$L$5),L64*$F$3/113+($F$4-$F$5)))</f>
        <v>11.61238938053098</v>
      </c>
    </row>
    <row r="65" spans="1:13" ht="15.75">
      <c r="A65" s="16">
        <v>0.5347222222222222</v>
      </c>
      <c r="B65" s="10" t="s">
        <v>2</v>
      </c>
      <c r="C65" s="1"/>
      <c r="D65" s="59" t="s">
        <v>68</v>
      </c>
      <c r="E65" s="36"/>
      <c r="F65" s="37">
        <v>15.1</v>
      </c>
      <c r="G65" s="42">
        <f>IF(ISBLANK(F65),0,IF(LEFT(B65)="D",F65*$L$3/113+($L$4-$L$5),F65*$F$3/113+($F$4-$F$5)))</f>
        <v>15.435398230088502</v>
      </c>
      <c r="H65" s="10" t="s">
        <v>2</v>
      </c>
      <c r="I65" s="1"/>
      <c r="J65" s="62" t="s">
        <v>107</v>
      </c>
      <c r="K65" s="38"/>
      <c r="L65" s="39">
        <v>21.3</v>
      </c>
      <c r="M65" s="42">
        <f>IF(ISBLANK(L65),0,IF(LEFT(H65)="D",L65*$L$3/113+($L$4-$L$5),L65*$F$3/113+($F$4-$F$5)))</f>
        <v>22.019469026548677</v>
      </c>
    </row>
    <row r="66" spans="1:13" ht="15.75">
      <c r="A66" s="16">
        <v>0.5402777777777777</v>
      </c>
      <c r="B66" s="10" t="s">
        <v>3</v>
      </c>
      <c r="C66" s="1"/>
      <c r="D66" s="48" t="s">
        <v>69</v>
      </c>
      <c r="E66" s="38"/>
      <c r="F66" s="39">
        <v>12.5</v>
      </c>
      <c r="G66" s="42">
        <f>IF(ISBLANK(F66),0,IF(LEFT(B66)="D",F66*$L$3/113+($L$4-$L$5),F66*$F$3/113+($F$4-$F$5)))</f>
        <v>12.016814159292032</v>
      </c>
      <c r="H66" s="10" t="s">
        <v>3</v>
      </c>
      <c r="I66" s="1"/>
      <c r="J66" s="50" t="s">
        <v>108</v>
      </c>
      <c r="K66" s="36"/>
      <c r="L66" s="37">
        <v>13</v>
      </c>
      <c r="M66" s="42">
        <f>IF(ISBLANK(L66),0,IF(LEFT(H66)="D",L66*$L$3/113+($L$4-$L$5),L66*$F$3/113+($F$4-$F$5)))</f>
        <v>12.565486725663714</v>
      </c>
    </row>
    <row r="67" spans="1:13" ht="15.75">
      <c r="A67" s="16">
        <v>0.5458333333333333</v>
      </c>
      <c r="B67" s="10" t="s">
        <v>4</v>
      </c>
      <c r="C67" s="1"/>
      <c r="D67" s="60" t="s">
        <v>70</v>
      </c>
      <c r="E67" s="40"/>
      <c r="F67" s="41">
        <v>12.9</v>
      </c>
      <c r="G67" s="42">
        <f>IF(ISBLANK(F67),0,IF(LEFT(B67)="D",F67*$L$3/113+($L$4-$L$5),F67*$F$3/113+($F$4-$F$5)))</f>
        <v>12.45575221238938</v>
      </c>
      <c r="H67" s="10" t="s">
        <v>4</v>
      </c>
      <c r="I67" s="1"/>
      <c r="J67" s="48" t="s">
        <v>53</v>
      </c>
      <c r="K67" s="38"/>
      <c r="L67" s="39">
        <v>13.8</v>
      </c>
      <c r="M67" s="42">
        <f>IF(ISBLANK(L67),0,IF(LEFT(H67)="D",L67*$L$3/113+($L$4-$L$5),L67*$F$3/113+($F$4-$F$5)))</f>
        <v>13.443362831858405</v>
      </c>
    </row>
    <row r="68" spans="1:13" ht="16.5" thickBot="1">
      <c r="A68" s="16">
        <v>0.5513888888888888</v>
      </c>
      <c r="B68" s="11" t="s">
        <v>5</v>
      </c>
      <c r="C68" s="2"/>
      <c r="D68" s="49" t="s">
        <v>71</v>
      </c>
      <c r="E68" s="30"/>
      <c r="F68" s="31">
        <v>14.3</v>
      </c>
      <c r="G68" s="43">
        <f>IF(ISBLANK(F68),0,IF(LEFT(B68)="D",F68*$L$3/113+($L$4-$L$5),F68*$F$3/113+($F$4-$F$5)))</f>
        <v>13.992035398230087</v>
      </c>
      <c r="H68" s="11" t="s">
        <v>5</v>
      </c>
      <c r="I68" s="2"/>
      <c r="J68" s="49" t="s">
        <v>54</v>
      </c>
      <c r="K68" s="30"/>
      <c r="L68" s="31">
        <v>14</v>
      </c>
      <c r="M68" s="43">
        <f>IF(ISBLANK(L68),0,IF(LEFT(H68)="D",L68*$L$3/113+($L$4-$L$5),L68*$F$3/113+($F$4-$F$5)))</f>
        <v>13.662831858407078</v>
      </c>
    </row>
    <row r="69" spans="1:13" ht="17.25" thickBot="1" thickTop="1">
      <c r="A69" s="3"/>
      <c r="B69" s="12"/>
      <c r="C69" s="13"/>
      <c r="D69" s="17"/>
      <c r="E69" s="23">
        <f>SUM(E64:E68)</f>
        <v>0</v>
      </c>
      <c r="F69" s="24"/>
      <c r="G69" s="25"/>
      <c r="H69" s="25"/>
      <c r="I69" s="25"/>
      <c r="J69" s="26"/>
      <c r="K69" s="23">
        <f>SUM(K64:K68)</f>
        <v>0</v>
      </c>
      <c r="L69" s="14"/>
      <c r="M69" s="12"/>
    </row>
    <row r="70" spans="1:13" ht="16.5" thickTop="1">
      <c r="A70" s="3"/>
      <c r="B70" s="12"/>
      <c r="C70" s="13"/>
      <c r="D70" s="17"/>
      <c r="E70" s="22"/>
      <c r="F70" s="14"/>
      <c r="G70" s="12"/>
      <c r="H70" s="12"/>
      <c r="I70" s="12"/>
      <c r="J70" s="15"/>
      <c r="K70" s="22"/>
      <c r="L70" s="14"/>
      <c r="M70" s="12"/>
    </row>
    <row r="71" spans="1:13" ht="16.5" thickBot="1">
      <c r="A71" s="68"/>
      <c r="B71" s="6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9.5" thickBot="1" thickTop="1">
      <c r="A72" s="3"/>
      <c r="B72" s="70" t="s">
        <v>49</v>
      </c>
      <c r="C72" s="71"/>
      <c r="D72" s="71"/>
      <c r="E72" s="71"/>
      <c r="F72" s="71"/>
      <c r="G72" s="72"/>
      <c r="H72" s="73" t="s">
        <v>50</v>
      </c>
      <c r="I72" s="74"/>
      <c r="J72" s="74"/>
      <c r="K72" s="74"/>
      <c r="L72" s="74"/>
      <c r="M72" s="75"/>
    </row>
    <row r="73" spans="1:13" ht="36" customHeight="1" thickTop="1">
      <c r="A73" s="3"/>
      <c r="B73" s="7"/>
      <c r="C73" s="29" t="s">
        <v>14</v>
      </c>
      <c r="D73" s="8" t="s">
        <v>6</v>
      </c>
      <c r="E73" s="8" t="s">
        <v>9</v>
      </c>
      <c r="F73" s="8" t="s">
        <v>10</v>
      </c>
      <c r="G73" s="9" t="s">
        <v>0</v>
      </c>
      <c r="H73" s="7"/>
      <c r="I73" s="29" t="s">
        <v>14</v>
      </c>
      <c r="J73" s="8" t="s">
        <v>6</v>
      </c>
      <c r="K73" s="8" t="s">
        <v>9</v>
      </c>
      <c r="L73" s="8" t="s">
        <v>10</v>
      </c>
      <c r="M73" s="9" t="s">
        <v>0</v>
      </c>
    </row>
    <row r="74" spans="1:13" ht="15.75">
      <c r="A74" s="16"/>
      <c r="B74" s="10" t="s">
        <v>1</v>
      </c>
      <c r="C74" s="1"/>
      <c r="D74" s="44" t="s">
        <v>98</v>
      </c>
      <c r="E74" s="38"/>
      <c r="F74" s="39"/>
      <c r="G74" s="42">
        <f>IF(ISBLANK(F74),0,IF(LEFT(B74)="D",F74*$L$3/113+($L$4-$L$5),F74*$F$3/113+($F$4-$F$5)))</f>
        <v>0</v>
      </c>
      <c r="H74" s="10" t="s">
        <v>1</v>
      </c>
      <c r="I74" s="1"/>
      <c r="J74" s="50" t="s">
        <v>28</v>
      </c>
      <c r="K74" s="36"/>
      <c r="L74" s="37">
        <v>7.5</v>
      </c>
      <c r="M74" s="42">
        <f>IF(ISBLANK(L74),0,IF(LEFT(H74)="D",L74*$L$3/113+($L$4-$L$5),L74*$F$3/113+($F$4-$F$5)))</f>
        <v>7.36460176991151</v>
      </c>
    </row>
    <row r="75" spans="1:13" ht="15.75">
      <c r="A75" s="16"/>
      <c r="B75" s="10" t="s">
        <v>2</v>
      </c>
      <c r="C75" s="1"/>
      <c r="D75" s="44" t="s">
        <v>98</v>
      </c>
      <c r="E75" s="36"/>
      <c r="F75" s="37"/>
      <c r="G75" s="42">
        <f>IF(ISBLANK(F75),0,IF(LEFT(B75)="D",F75*$L$3/113+($L$4-$L$5),F75*$F$3/113+($F$4-$F$5)))</f>
        <v>0</v>
      </c>
      <c r="H75" s="10" t="s">
        <v>2</v>
      </c>
      <c r="I75" s="1"/>
      <c r="J75" s="48" t="s">
        <v>29</v>
      </c>
      <c r="K75" s="38"/>
      <c r="L75" s="39">
        <v>11.2</v>
      </c>
      <c r="M75" s="42">
        <f>IF(ISBLANK(L75),0,IF(LEFT(H75)="D",L75*$L$3/113+($L$4-$L$5),L75*$F$3/113+($F$4-$F$5)))</f>
        <v>11.29380530973452</v>
      </c>
    </row>
    <row r="76" spans="1:13" ht="15.75">
      <c r="A76" s="16"/>
      <c r="B76" s="10" t="s">
        <v>3</v>
      </c>
      <c r="C76" s="1"/>
      <c r="D76" s="45" t="s">
        <v>98</v>
      </c>
      <c r="E76" s="38"/>
      <c r="F76" s="39"/>
      <c r="G76" s="42">
        <f>IF(ISBLANK(F76),0,IF(LEFT(B76)="D",F76*$L$3/113+($L$4-$L$5),F76*$F$3/113+($F$4-$F$5)))</f>
        <v>0</v>
      </c>
      <c r="H76" s="10" t="s">
        <v>3</v>
      </c>
      <c r="I76" s="1"/>
      <c r="J76" s="50" t="s">
        <v>30</v>
      </c>
      <c r="K76" s="36"/>
      <c r="L76" s="37">
        <v>5.2</v>
      </c>
      <c r="M76" s="42">
        <f>IF(ISBLANK(L76),0,IF(LEFT(H76)="D",L76*$L$3/113+($L$4-$L$5),L76*$F$3/113+($F$4-$F$5)))</f>
        <v>4.006194690265485</v>
      </c>
    </row>
    <row r="77" spans="1:13" ht="15.75">
      <c r="A77" s="16"/>
      <c r="B77" s="10" t="s">
        <v>4</v>
      </c>
      <c r="C77" s="1"/>
      <c r="D77" s="46" t="s">
        <v>98</v>
      </c>
      <c r="E77" s="40"/>
      <c r="F77" s="41"/>
      <c r="G77" s="42">
        <f>IF(ISBLANK(F77),0,IF(LEFT(B77)="D",F77*$L$3/113+($L$4-$L$5),F77*$F$3/113+($F$4-$F$5)))</f>
        <v>0</v>
      </c>
      <c r="H77" s="10" t="s">
        <v>4</v>
      </c>
      <c r="I77" s="1"/>
      <c r="J77" s="48" t="s">
        <v>31</v>
      </c>
      <c r="K77" s="38"/>
      <c r="L77" s="39">
        <v>7.8</v>
      </c>
      <c r="M77" s="42">
        <f>IF(ISBLANK(L77),0,IF(LEFT(H77)="D",L77*$L$3/113+($L$4-$L$5),L77*$F$3/113+($F$4-$F$5)))</f>
        <v>6.8592920353982265</v>
      </c>
    </row>
    <row r="78" spans="1:13" ht="16.5" thickBot="1">
      <c r="A78" s="16"/>
      <c r="B78" s="11" t="s">
        <v>5</v>
      </c>
      <c r="C78" s="2"/>
      <c r="D78" s="47" t="s">
        <v>98</v>
      </c>
      <c r="E78" s="30"/>
      <c r="F78" s="31"/>
      <c r="G78" s="43">
        <f>IF(ISBLANK(F78),0,IF(LEFT(B78)="D",F78*$L$3/113+($L$4-$L$5),F78*$F$3/113+($F$4-$F$5)))</f>
        <v>0</v>
      </c>
      <c r="H78" s="11" t="s">
        <v>5</v>
      </c>
      <c r="I78" s="2"/>
      <c r="J78" s="49" t="s">
        <v>109</v>
      </c>
      <c r="K78" s="30"/>
      <c r="L78" s="31">
        <v>11.9</v>
      </c>
      <c r="M78" s="43">
        <f>IF(ISBLANK(L78),0,IF(LEFT(H78)="D",L78*$L$3/113+($L$4-$L$5),L78*$F$3/113+($F$4-$F$5)))</f>
        <v>11.358407079646016</v>
      </c>
    </row>
    <row r="79" spans="1:13" ht="17.25" thickBot="1" thickTop="1">
      <c r="A79" s="3"/>
      <c r="B79" s="12"/>
      <c r="C79" s="13"/>
      <c r="D79" s="17"/>
      <c r="E79" s="23">
        <f>SUM(E74:E78)</f>
        <v>0</v>
      </c>
      <c r="F79" s="24"/>
      <c r="G79" s="25"/>
      <c r="H79" s="25"/>
      <c r="I79" s="25"/>
      <c r="J79" s="67" t="s">
        <v>99</v>
      </c>
      <c r="K79" s="23">
        <f>SUM(K74:K78)</f>
        <v>0</v>
      </c>
      <c r="L79" s="14"/>
      <c r="M79" s="12"/>
    </row>
    <row r="80" spans="1:13" ht="16.5" thickTop="1">
      <c r="A80" s="3"/>
      <c r="B80" s="12"/>
      <c r="C80" s="13"/>
      <c r="D80" s="17"/>
      <c r="E80" s="21"/>
      <c r="F80" s="14"/>
      <c r="G80" s="12"/>
      <c r="H80" s="12"/>
      <c r="I80" s="12"/>
      <c r="J80" s="15"/>
      <c r="K80" s="22"/>
      <c r="L80" s="14"/>
      <c r="M80" s="12"/>
    </row>
  </sheetData>
  <sheetProtection/>
  <mergeCells count="31">
    <mergeCell ref="J2:L2"/>
    <mergeCell ref="A4:B4"/>
    <mergeCell ref="D4:E4"/>
    <mergeCell ref="J4:K4"/>
    <mergeCell ref="B7:G7"/>
    <mergeCell ref="H7:M7"/>
    <mergeCell ref="A6:B6"/>
    <mergeCell ref="A3:B3"/>
    <mergeCell ref="D3:E3"/>
    <mergeCell ref="J3:K3"/>
    <mergeCell ref="H25:M25"/>
    <mergeCell ref="A15:B15"/>
    <mergeCell ref="B16:G16"/>
    <mergeCell ref="H16:M16"/>
    <mergeCell ref="A24:B24"/>
    <mergeCell ref="B25:G25"/>
    <mergeCell ref="A33:B33"/>
    <mergeCell ref="B34:G34"/>
    <mergeCell ref="H34:M34"/>
    <mergeCell ref="A42:B42"/>
    <mergeCell ref="B43:G43"/>
    <mergeCell ref="H43:M43"/>
    <mergeCell ref="A71:B71"/>
    <mergeCell ref="B72:G72"/>
    <mergeCell ref="H72:M72"/>
    <mergeCell ref="A51:B51"/>
    <mergeCell ref="B52:G52"/>
    <mergeCell ref="H52:M52"/>
    <mergeCell ref="A61:B61"/>
    <mergeCell ref="B62:G62"/>
    <mergeCell ref="H62:M62"/>
  </mergeCells>
  <conditionalFormatting sqref="I74:I78 C74:C78 I9:I13 C9:C13 I18:I22 C18:C22 I27:I31 C27:C31 I36:I40 C36:C40 I45:I49 C45:C49 I54:I58 C54:C58 I64:I68 C64:C68">
    <cfRule type="cellIs" priority="1" dxfId="2" operator="greaterThan" stopIfTrue="1">
      <formula>0</formula>
    </cfRule>
  </conditionalFormatting>
  <conditionalFormatting sqref="E9:E13 E74:E78 K74:K78 E27:E31 K9:K13 E18:E22 K27:K31 K18:K22 E36:E40 K36:K40 E45:E49 K45:K49 E54:E58 K54:K58 E64:E68 K64:K68">
    <cfRule type="cellIs" priority="2" dxfId="3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" right="0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SOUCHON</dc:creator>
  <cp:keywords/>
  <dc:description/>
  <cp:lastModifiedBy>user</cp:lastModifiedBy>
  <cp:lastPrinted>2019-06-09T04:04:21Z</cp:lastPrinted>
  <dcterms:created xsi:type="dcterms:W3CDTF">2004-03-13T14:11:06Z</dcterms:created>
  <dcterms:modified xsi:type="dcterms:W3CDTF">2019-06-14T07:54:41Z</dcterms:modified>
  <cp:category/>
  <cp:version/>
  <cp:contentType/>
  <cp:contentStatus/>
</cp:coreProperties>
</file>